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CP 321/"/>
    </mc:Choice>
  </mc:AlternateContent>
  <xr:revisionPtr revIDLastSave="8" documentId="8_{A61906F0-A234-44CD-AA3B-5835F8371A2C}" xr6:coauthVersionLast="47" xr6:coauthVersionMax="47" xr10:uidLastSave="{98A98756-455A-4E47-B442-36F94E43E140}"/>
  <bookViews>
    <workbookView xWindow="-96" yWindow="0" windowWidth="11712" windowHeight="12336" firstSheet="4" activeTab="6" xr2:uid="{00000000-000D-0000-FFFF-FFFF00000000}"/>
  </bookViews>
  <sheets>
    <sheet name="Q3(a)" sheetId="24" r:id="rId1"/>
    <sheet name="Q3(b)" sheetId="25" r:id="rId2"/>
    <sheet name="Q3(c)" sheetId="27" r:id="rId3"/>
    <sheet name="Solution 4b" sheetId="28" r:id="rId4"/>
    <sheet name="Q5(a)" sheetId="29" r:id="rId5"/>
    <sheet name="Q5(b)" sheetId="30" r:id="rId6"/>
    <sheet name="Q6(a)" sheetId="31" r:id="rId7"/>
  </sheets>
  <externalReferences>
    <externalReference r:id="rId8"/>
    <externalReference r:id="rId9"/>
    <externalReference r:id="rId10"/>
  </externalReferences>
  <definedNames>
    <definedName name="Methods">[1]Calc!$G$16:$G$19</definedName>
    <definedName name="MI2017_1">#REF!</definedName>
    <definedName name="MI2017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1" l="1"/>
  <c r="B8" i="31"/>
  <c r="B9" i="31" s="1"/>
  <c r="B10" i="31" s="1"/>
  <c r="C10" i="30"/>
  <c r="C11" i="30"/>
  <c r="C12" i="30"/>
  <c r="C13" i="30"/>
  <c r="C14" i="30"/>
  <c r="C15" i="30"/>
  <c r="C18" i="30"/>
  <c r="C19" i="30"/>
  <c r="C20" i="30"/>
  <c r="C21" i="30"/>
  <c r="C34" i="30"/>
  <c r="C38" i="30" s="1"/>
  <c r="C43" i="30"/>
  <c r="C10" i="29"/>
  <c r="C17" i="29" s="1"/>
  <c r="C11" i="29"/>
  <c r="C12" i="29"/>
  <c r="C13" i="29"/>
  <c r="C14" i="29"/>
  <c r="C15" i="29"/>
  <c r="D19" i="28" l="1"/>
  <c r="D20" i="28" s="1"/>
  <c r="D26" i="28" s="1"/>
  <c r="D30" i="28" s="1"/>
  <c r="L29" i="28"/>
  <c r="C38" i="28"/>
  <c r="D38" i="28"/>
  <c r="C40" i="28"/>
  <c r="D40" i="28"/>
  <c r="C41" i="28"/>
  <c r="D41" i="28"/>
  <c r="D44" i="28" s="1"/>
  <c r="C43" i="28"/>
  <c r="D43" i="28"/>
  <c r="C44" i="28"/>
  <c r="D25" i="28" l="1"/>
  <c r="L15" i="25"/>
  <c r="L16" i="25"/>
  <c r="M16" i="25" s="1"/>
  <c r="L17" i="25"/>
  <c r="M17" i="25" s="1"/>
  <c r="L18" i="25"/>
  <c r="M18" i="25" s="1"/>
  <c r="L19" i="25"/>
  <c r="M19" i="25" s="1"/>
  <c r="L20" i="25"/>
  <c r="L21" i="25"/>
  <c r="M21" i="25" s="1"/>
  <c r="L22" i="25"/>
  <c r="M22" i="25" s="1"/>
  <c r="L23" i="25"/>
  <c r="M23" i="25" s="1"/>
  <c r="L24" i="25"/>
  <c r="M24" i="25" s="1"/>
  <c r="L25" i="25"/>
  <c r="M25" i="25" s="1"/>
  <c r="L26" i="25"/>
  <c r="M26" i="25" s="1"/>
  <c r="L27" i="25"/>
  <c r="M27" i="25" s="1"/>
  <c r="L28" i="25"/>
  <c r="M28" i="25" s="1"/>
  <c r="L29" i="25"/>
  <c r="L30" i="25"/>
  <c r="M30" i="25" s="1"/>
  <c r="L31" i="25"/>
  <c r="M31" i="25" s="1"/>
  <c r="L32" i="25"/>
  <c r="M32" i="25" s="1"/>
  <c r="L33" i="25"/>
  <c r="M33" i="25" s="1"/>
  <c r="L34" i="25"/>
  <c r="M34" i="25" s="1"/>
  <c r="L35" i="25"/>
  <c r="M35" i="25" s="1"/>
  <c r="L36" i="25"/>
  <c r="M36" i="25" s="1"/>
  <c r="L37" i="25"/>
  <c r="L38" i="25"/>
  <c r="M38" i="25" s="1"/>
  <c r="L39" i="25"/>
  <c r="M39" i="25" s="1"/>
  <c r="L40" i="25"/>
  <c r="M40" i="25" s="1"/>
  <c r="L41" i="25"/>
  <c r="M41" i="25" s="1"/>
  <c r="L42" i="25"/>
  <c r="M42" i="25" s="1"/>
  <c r="L43" i="25"/>
  <c r="M43" i="25" s="1"/>
  <c r="L44" i="25"/>
  <c r="M44" i="25" s="1"/>
  <c r="L45" i="25"/>
  <c r="M45" i="25" s="1"/>
  <c r="L46" i="25"/>
  <c r="M46" i="25" s="1"/>
  <c r="L47" i="25"/>
  <c r="M47" i="25" s="1"/>
  <c r="L48" i="25"/>
  <c r="M48" i="25" s="1"/>
  <c r="L49" i="25"/>
  <c r="M49" i="25" s="1"/>
  <c r="L50" i="25"/>
  <c r="M50" i="25" s="1"/>
  <c r="L51" i="25"/>
  <c r="M51" i="25" s="1"/>
  <c r="L52" i="25"/>
  <c r="M52" i="25" s="1"/>
  <c r="L53" i="25"/>
  <c r="M53" i="25" s="1"/>
  <c r="L54" i="25"/>
  <c r="M54" i="25" s="1"/>
  <c r="L55" i="25"/>
  <c r="M55" i="25" s="1"/>
  <c r="L56" i="25"/>
  <c r="M56" i="25" s="1"/>
  <c r="L57" i="25"/>
  <c r="M57" i="25" s="1"/>
  <c r="L58" i="25"/>
  <c r="M58" i="25" s="1"/>
  <c r="L59" i="25"/>
  <c r="M59" i="25" s="1"/>
  <c r="L60" i="25"/>
  <c r="M60" i="25" s="1"/>
  <c r="L61" i="25"/>
  <c r="M61" i="25" s="1"/>
  <c r="L62" i="25"/>
  <c r="M62" i="25" s="1"/>
  <c r="L63" i="25"/>
  <c r="M63" i="25" s="1"/>
  <c r="L14" i="25"/>
  <c r="M14" i="25" s="1"/>
  <c r="L15" i="24"/>
  <c r="L16" i="24"/>
  <c r="L17" i="24"/>
  <c r="L18" i="24"/>
  <c r="L19" i="24"/>
  <c r="L20" i="24"/>
  <c r="L21" i="24"/>
  <c r="L22" i="24"/>
  <c r="L23" i="24"/>
  <c r="L24" i="24"/>
  <c r="M24" i="24" s="1"/>
  <c r="L25" i="24"/>
  <c r="L26" i="24"/>
  <c r="L27" i="24"/>
  <c r="L28" i="24"/>
  <c r="L29" i="24"/>
  <c r="L30" i="24"/>
  <c r="L31" i="24"/>
  <c r="L32" i="24"/>
  <c r="L33" i="24"/>
  <c r="L34" i="24"/>
  <c r="L35" i="24"/>
  <c r="L36" i="24"/>
  <c r="M36" i="24" s="1"/>
  <c r="L37" i="24"/>
  <c r="L38" i="24"/>
  <c r="L39" i="24"/>
  <c r="L40" i="24"/>
  <c r="L41" i="24"/>
  <c r="L42" i="24"/>
  <c r="L43" i="24"/>
  <c r="L44" i="24"/>
  <c r="L45" i="24"/>
  <c r="L46" i="24"/>
  <c r="L47" i="24"/>
  <c r="L48" i="24"/>
  <c r="M48" i="24" s="1"/>
  <c r="L49" i="24"/>
  <c r="L50" i="24"/>
  <c r="L51" i="24"/>
  <c r="L52" i="24"/>
  <c r="L53" i="24"/>
  <c r="L54" i="24"/>
  <c r="L55" i="24"/>
  <c r="L56" i="24"/>
  <c r="L57" i="24"/>
  <c r="L58" i="24"/>
  <c r="L59" i="24"/>
  <c r="L60" i="24"/>
  <c r="M60" i="24" s="1"/>
  <c r="L61" i="24"/>
  <c r="L62" i="24"/>
  <c r="L63" i="24"/>
  <c r="L14" i="24"/>
  <c r="M14" i="24" s="1"/>
  <c r="L19" i="27"/>
  <c r="M19" i="27" s="1"/>
  <c r="L55" i="27"/>
  <c r="M55" i="27" s="1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14" i="27"/>
  <c r="H16" i="27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30" i="27" s="1"/>
  <c r="H31" i="27" s="1"/>
  <c r="H32" i="27" s="1"/>
  <c r="H33" i="27" s="1"/>
  <c r="H34" i="27" s="1"/>
  <c r="H35" i="27" s="1"/>
  <c r="H36" i="27" s="1"/>
  <c r="H37" i="27" s="1"/>
  <c r="H38" i="27" s="1"/>
  <c r="H39" i="27" s="1"/>
  <c r="H40" i="27" s="1"/>
  <c r="H41" i="27" s="1"/>
  <c r="H42" i="27" s="1"/>
  <c r="H43" i="27" s="1"/>
  <c r="H44" i="27" s="1"/>
  <c r="H45" i="27" s="1"/>
  <c r="H46" i="27" s="1"/>
  <c r="H47" i="27" s="1"/>
  <c r="H48" i="27" s="1"/>
  <c r="H49" i="27" s="1"/>
  <c r="H50" i="27" s="1"/>
  <c r="H51" i="27" s="1"/>
  <c r="H52" i="27" s="1"/>
  <c r="H53" i="27" s="1"/>
  <c r="H54" i="27" s="1"/>
  <c r="H55" i="27" s="1"/>
  <c r="H56" i="27" s="1"/>
  <c r="H57" i="27" s="1"/>
  <c r="H58" i="27" s="1"/>
  <c r="H59" i="27" s="1"/>
  <c r="H60" i="27" s="1"/>
  <c r="H61" i="27" s="1"/>
  <c r="H62" i="27" s="1"/>
  <c r="H63" i="27" s="1"/>
  <c r="H15" i="27"/>
  <c r="D44" i="27"/>
  <c r="L44" i="27" s="1"/>
  <c r="M44" i="27" s="1"/>
  <c r="D45" i="27"/>
  <c r="L45" i="27" s="1"/>
  <c r="M45" i="27" s="1"/>
  <c r="D46" i="27"/>
  <c r="L46" i="27" s="1"/>
  <c r="M46" i="27" s="1"/>
  <c r="D47" i="27"/>
  <c r="L47" i="27" s="1"/>
  <c r="M47" i="27" s="1"/>
  <c r="D48" i="27"/>
  <c r="L48" i="27" s="1"/>
  <c r="M48" i="27" s="1"/>
  <c r="D49" i="27"/>
  <c r="L49" i="27" s="1"/>
  <c r="M49" i="27" s="1"/>
  <c r="D50" i="27"/>
  <c r="L50" i="27" s="1"/>
  <c r="M50" i="27" s="1"/>
  <c r="D51" i="27"/>
  <c r="L51" i="27" s="1"/>
  <c r="M51" i="27" s="1"/>
  <c r="D52" i="27"/>
  <c r="L52" i="27" s="1"/>
  <c r="M52" i="27" s="1"/>
  <c r="D53" i="27"/>
  <c r="L53" i="27" s="1"/>
  <c r="M53" i="27" s="1"/>
  <c r="D54" i="27"/>
  <c r="L54" i="27" s="1"/>
  <c r="M54" i="27" s="1"/>
  <c r="D55" i="27"/>
  <c r="D56" i="27"/>
  <c r="L56" i="27" s="1"/>
  <c r="M56" i="27" s="1"/>
  <c r="D57" i="27"/>
  <c r="L57" i="27" s="1"/>
  <c r="M57" i="27" s="1"/>
  <c r="D58" i="27"/>
  <c r="L58" i="27" s="1"/>
  <c r="M58" i="27" s="1"/>
  <c r="D59" i="27"/>
  <c r="L59" i="27" s="1"/>
  <c r="M59" i="27" s="1"/>
  <c r="D60" i="27"/>
  <c r="L60" i="27" s="1"/>
  <c r="M60" i="27" s="1"/>
  <c r="D61" i="27"/>
  <c r="L61" i="27" s="1"/>
  <c r="M61" i="27" s="1"/>
  <c r="D62" i="27"/>
  <c r="L62" i="27" s="1"/>
  <c r="M62" i="27" s="1"/>
  <c r="D63" i="27"/>
  <c r="L63" i="27" s="1"/>
  <c r="M63" i="27" s="1"/>
  <c r="D43" i="27"/>
  <c r="L43" i="27" s="1"/>
  <c r="M43" i="27" s="1"/>
  <c r="D15" i="27"/>
  <c r="L15" i="27" s="1"/>
  <c r="M15" i="27" s="1"/>
  <c r="D16" i="27"/>
  <c r="L16" i="27" s="1"/>
  <c r="M16" i="27" s="1"/>
  <c r="D17" i="27"/>
  <c r="L17" i="27" s="1"/>
  <c r="M17" i="27" s="1"/>
  <c r="D18" i="27"/>
  <c r="L18" i="27" s="1"/>
  <c r="M18" i="27" s="1"/>
  <c r="D19" i="27"/>
  <c r="D20" i="27"/>
  <c r="L20" i="27" s="1"/>
  <c r="M20" i="27" s="1"/>
  <c r="D21" i="27"/>
  <c r="L21" i="27" s="1"/>
  <c r="M21" i="27" s="1"/>
  <c r="D22" i="27"/>
  <c r="L22" i="27" s="1"/>
  <c r="M22" i="27" s="1"/>
  <c r="D23" i="27"/>
  <c r="L23" i="27" s="1"/>
  <c r="M23" i="27" s="1"/>
  <c r="D24" i="27"/>
  <c r="L24" i="27" s="1"/>
  <c r="M24" i="27" s="1"/>
  <c r="D25" i="27"/>
  <c r="L25" i="27" s="1"/>
  <c r="M25" i="27" s="1"/>
  <c r="D26" i="27"/>
  <c r="L26" i="27" s="1"/>
  <c r="M26" i="27" s="1"/>
  <c r="D27" i="27"/>
  <c r="L27" i="27" s="1"/>
  <c r="M27" i="27" s="1"/>
  <c r="D28" i="27"/>
  <c r="L28" i="27" s="1"/>
  <c r="M28" i="27" s="1"/>
  <c r="D29" i="27"/>
  <c r="L29" i="27" s="1"/>
  <c r="M29" i="27" s="1"/>
  <c r="D30" i="27"/>
  <c r="L30" i="27" s="1"/>
  <c r="M30" i="27" s="1"/>
  <c r="D31" i="27"/>
  <c r="L31" i="27" s="1"/>
  <c r="M31" i="27" s="1"/>
  <c r="D32" i="27"/>
  <c r="L32" i="27" s="1"/>
  <c r="M32" i="27" s="1"/>
  <c r="D33" i="27"/>
  <c r="L33" i="27" s="1"/>
  <c r="M33" i="27" s="1"/>
  <c r="D34" i="27"/>
  <c r="L34" i="27" s="1"/>
  <c r="M34" i="27" s="1"/>
  <c r="D35" i="27"/>
  <c r="L35" i="27" s="1"/>
  <c r="M35" i="27" s="1"/>
  <c r="D36" i="27"/>
  <c r="L36" i="27" s="1"/>
  <c r="M36" i="27" s="1"/>
  <c r="D37" i="27"/>
  <c r="L37" i="27" s="1"/>
  <c r="M37" i="27" s="1"/>
  <c r="D38" i="27"/>
  <c r="L38" i="27" s="1"/>
  <c r="M38" i="27" s="1"/>
  <c r="D39" i="27"/>
  <c r="L39" i="27" s="1"/>
  <c r="M39" i="27" s="1"/>
  <c r="D40" i="27"/>
  <c r="L40" i="27" s="1"/>
  <c r="M40" i="27" s="1"/>
  <c r="D41" i="27"/>
  <c r="L41" i="27" s="1"/>
  <c r="M41" i="27" s="1"/>
  <c r="D42" i="27"/>
  <c r="L42" i="27" s="1"/>
  <c r="M42" i="27" s="1"/>
  <c r="D14" i="27"/>
  <c r="E14" i="27" s="1"/>
  <c r="B15" i="27"/>
  <c r="B16" i="27" s="1"/>
  <c r="B17" i="27" s="1"/>
  <c r="B18" i="27" s="1"/>
  <c r="B19" i="27" s="1"/>
  <c r="B20" i="27" s="1"/>
  <c r="B21" i="27" s="1"/>
  <c r="B22" i="27" s="1"/>
  <c r="M29" i="25"/>
  <c r="M15" i="25"/>
  <c r="E63" i="25"/>
  <c r="E62" i="25"/>
  <c r="E61" i="25"/>
  <c r="E60" i="25"/>
  <c r="E59" i="25"/>
  <c r="E56" i="25"/>
  <c r="E55" i="25"/>
  <c r="E54" i="25"/>
  <c r="E53" i="25"/>
  <c r="E52" i="25"/>
  <c r="E51" i="25"/>
  <c r="E50" i="25"/>
  <c r="E49" i="25"/>
  <c r="E48" i="25"/>
  <c r="E47" i="25"/>
  <c r="E44" i="25"/>
  <c r="E43" i="25"/>
  <c r="E42" i="25"/>
  <c r="E41" i="25"/>
  <c r="E40" i="25"/>
  <c r="E39" i="25"/>
  <c r="E38" i="25"/>
  <c r="M37" i="25"/>
  <c r="E37" i="25"/>
  <c r="E36" i="25"/>
  <c r="E35" i="25"/>
  <c r="E32" i="25"/>
  <c r="E31" i="25"/>
  <c r="E30" i="25"/>
  <c r="E29" i="25"/>
  <c r="E28" i="25"/>
  <c r="E27" i="25"/>
  <c r="E26" i="25"/>
  <c r="E25" i="25"/>
  <c r="E24" i="25"/>
  <c r="E23" i="25"/>
  <c r="M20" i="25"/>
  <c r="E20" i="25"/>
  <c r="E19" i="25"/>
  <c r="E18" i="25"/>
  <c r="E17" i="25"/>
  <c r="E16" i="25"/>
  <c r="B16" i="25"/>
  <c r="B17" i="25" s="1"/>
  <c r="B18" i="25" s="1"/>
  <c r="B19" i="25" s="1"/>
  <c r="E15" i="25"/>
  <c r="B15" i="25"/>
  <c r="E14" i="25"/>
  <c r="E58" i="25"/>
  <c r="E10" i="25"/>
  <c r="D10" i="25"/>
  <c r="C10" i="25"/>
  <c r="B10" i="25"/>
  <c r="C14" i="25" s="1"/>
  <c r="H14" i="25" s="1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14" i="24"/>
  <c r="H10" i="24"/>
  <c r="D10" i="24"/>
  <c r="E10" i="24"/>
  <c r="C10" i="24"/>
  <c r="B10" i="24"/>
  <c r="C14" i="24" s="1"/>
  <c r="H14" i="24" s="1"/>
  <c r="B15" i="24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F10" i="25" l="1"/>
  <c r="G10" i="25" s="1"/>
  <c r="L14" i="27"/>
  <c r="M14" i="27" s="1"/>
  <c r="F14" i="25"/>
  <c r="G14" i="25" s="1"/>
  <c r="D14" i="24"/>
  <c r="J14" i="24" s="1"/>
  <c r="F14" i="24"/>
  <c r="E15" i="27"/>
  <c r="E21" i="27"/>
  <c r="E16" i="27"/>
  <c r="E20" i="27"/>
  <c r="B23" i="27"/>
  <c r="B24" i="27" s="1"/>
  <c r="B25" i="27" s="1"/>
  <c r="E22" i="27"/>
  <c r="E18" i="27"/>
  <c r="E19" i="27"/>
  <c r="E17" i="27"/>
  <c r="I14" i="25"/>
  <c r="D14" i="25"/>
  <c r="C15" i="25"/>
  <c r="B20" i="25"/>
  <c r="E21" i="25"/>
  <c r="E33" i="25"/>
  <c r="E45" i="25"/>
  <c r="E57" i="25"/>
  <c r="E22" i="25"/>
  <c r="E34" i="25"/>
  <c r="E46" i="25"/>
  <c r="M26" i="24"/>
  <c r="M38" i="24"/>
  <c r="M50" i="24"/>
  <c r="M62" i="24"/>
  <c r="M15" i="24"/>
  <c r="M27" i="24"/>
  <c r="M39" i="24"/>
  <c r="M51" i="24"/>
  <c r="M63" i="24"/>
  <c r="M16" i="24"/>
  <c r="M28" i="24"/>
  <c r="M40" i="24"/>
  <c r="M52" i="24"/>
  <c r="M17" i="24"/>
  <c r="M29" i="24"/>
  <c r="M41" i="24"/>
  <c r="M53" i="24"/>
  <c r="M18" i="24"/>
  <c r="M30" i="24"/>
  <c r="M42" i="24"/>
  <c r="M54" i="24"/>
  <c r="M59" i="24"/>
  <c r="M35" i="24"/>
  <c r="M34" i="24"/>
  <c r="M45" i="24"/>
  <c r="M21" i="24"/>
  <c r="F10" i="24"/>
  <c r="G10" i="24" s="1"/>
  <c r="M25" i="24"/>
  <c r="M47" i="24"/>
  <c r="M23" i="24"/>
  <c r="M58" i="24"/>
  <c r="M46" i="24"/>
  <c r="M22" i="24"/>
  <c r="M57" i="24"/>
  <c r="M33" i="24"/>
  <c r="M56" i="24"/>
  <c r="M44" i="24"/>
  <c r="M32" i="24"/>
  <c r="M20" i="24"/>
  <c r="M55" i="24"/>
  <c r="M43" i="24"/>
  <c r="M31" i="24"/>
  <c r="M19" i="24"/>
  <c r="M61" i="24"/>
  <c r="M49" i="24"/>
  <c r="M37" i="24"/>
  <c r="C15" i="24"/>
  <c r="I14" i="24"/>
  <c r="K14" i="24"/>
  <c r="G14" i="24"/>
  <c r="F15" i="24" l="1"/>
  <c r="G15" i="24" s="1"/>
  <c r="H15" i="24"/>
  <c r="I15" i="24" s="1"/>
  <c r="F15" i="25"/>
  <c r="G15" i="25" s="1"/>
  <c r="H15" i="25"/>
  <c r="I15" i="25" s="1"/>
  <c r="J14" i="25"/>
  <c r="J14" i="27" s="1"/>
  <c r="K14" i="27" s="1"/>
  <c r="N14" i="27" s="1"/>
  <c r="N14" i="24"/>
  <c r="C14" i="27"/>
  <c r="F14" i="27" s="1"/>
  <c r="E24" i="27"/>
  <c r="B26" i="27"/>
  <c r="E25" i="27"/>
  <c r="E23" i="27"/>
  <c r="B21" i="25"/>
  <c r="C16" i="25"/>
  <c r="D15" i="25"/>
  <c r="J15" i="25" s="1"/>
  <c r="J15" i="27" s="1"/>
  <c r="K15" i="27" s="1"/>
  <c r="N15" i="27" s="1"/>
  <c r="D15" i="24"/>
  <c r="J15" i="24" s="1"/>
  <c r="K15" i="24" s="1"/>
  <c r="C16" i="24"/>
  <c r="K15" i="25" l="1"/>
  <c r="N15" i="25" s="1"/>
  <c r="F16" i="24"/>
  <c r="G16" i="24" s="1"/>
  <c r="H16" i="24"/>
  <c r="I16" i="24" s="1"/>
  <c r="H16" i="25"/>
  <c r="I16" i="25" s="1"/>
  <c r="F16" i="25"/>
  <c r="G16" i="25" s="1"/>
  <c r="K14" i="25"/>
  <c r="N14" i="25" s="1"/>
  <c r="N15" i="24"/>
  <c r="C15" i="27"/>
  <c r="F15" i="27" s="1"/>
  <c r="B27" i="27"/>
  <c r="E26" i="27"/>
  <c r="C17" i="25"/>
  <c r="D16" i="25"/>
  <c r="B22" i="25"/>
  <c r="D16" i="24"/>
  <c r="J16" i="24" s="1"/>
  <c r="K16" i="24" s="1"/>
  <c r="C17" i="24"/>
  <c r="F17" i="25" l="1"/>
  <c r="G17" i="25" s="1"/>
  <c r="H17" i="25"/>
  <c r="I17" i="25" s="1"/>
  <c r="F17" i="24"/>
  <c r="G17" i="24" s="1"/>
  <c r="H17" i="24"/>
  <c r="I17" i="24" s="1"/>
  <c r="J16" i="25"/>
  <c r="J16" i="27" s="1"/>
  <c r="K16" i="27" s="1"/>
  <c r="N16" i="27" s="1"/>
  <c r="N16" i="24"/>
  <c r="C16" i="27"/>
  <c r="F16" i="27" s="1"/>
  <c r="B28" i="27"/>
  <c r="E27" i="27"/>
  <c r="D17" i="25"/>
  <c r="C18" i="25"/>
  <c r="B23" i="25"/>
  <c r="D17" i="24"/>
  <c r="J17" i="24" s="1"/>
  <c r="K17" i="24"/>
  <c r="C18" i="24"/>
  <c r="F18" i="24" l="1"/>
  <c r="G18" i="24" s="1"/>
  <c r="H18" i="24"/>
  <c r="I18" i="24" s="1"/>
  <c r="J17" i="25"/>
  <c r="J17" i="27" s="1"/>
  <c r="K17" i="27" s="1"/>
  <c r="N17" i="27" s="1"/>
  <c r="F18" i="25"/>
  <c r="G18" i="25" s="1"/>
  <c r="H18" i="25"/>
  <c r="I18" i="25" s="1"/>
  <c r="K16" i="25"/>
  <c r="N16" i="25" s="1"/>
  <c r="N17" i="24"/>
  <c r="C17" i="27"/>
  <c r="F17" i="27" s="1"/>
  <c r="B29" i="27"/>
  <c r="E28" i="27"/>
  <c r="B24" i="25"/>
  <c r="D18" i="25"/>
  <c r="C19" i="25"/>
  <c r="D18" i="24"/>
  <c r="J18" i="24" s="1"/>
  <c r="K18" i="24" s="1"/>
  <c r="C19" i="24"/>
  <c r="K17" i="25" l="1"/>
  <c r="N17" i="25" s="1"/>
  <c r="H19" i="24"/>
  <c r="I19" i="24" s="1"/>
  <c r="F19" i="24"/>
  <c r="G19" i="24" s="1"/>
  <c r="J18" i="25"/>
  <c r="J18" i="27" s="1"/>
  <c r="K18" i="27" s="1"/>
  <c r="N18" i="27" s="1"/>
  <c r="F19" i="25"/>
  <c r="H19" i="25"/>
  <c r="I19" i="25" s="1"/>
  <c r="N18" i="24"/>
  <c r="C18" i="27"/>
  <c r="F18" i="27" s="1"/>
  <c r="B30" i="27"/>
  <c r="E29" i="27"/>
  <c r="B25" i="25"/>
  <c r="C20" i="25"/>
  <c r="D19" i="25"/>
  <c r="D19" i="24"/>
  <c r="J19" i="24" s="1"/>
  <c r="C20" i="24"/>
  <c r="F20" i="24" l="1"/>
  <c r="G20" i="24" s="1"/>
  <c r="H20" i="24"/>
  <c r="I20" i="24" s="1"/>
  <c r="K18" i="25"/>
  <c r="N18" i="25" s="1"/>
  <c r="H20" i="25"/>
  <c r="I20" i="25" s="1"/>
  <c r="F20" i="25"/>
  <c r="G19" i="25"/>
  <c r="B31" i="27"/>
  <c r="E30" i="27"/>
  <c r="B26" i="25"/>
  <c r="D20" i="25"/>
  <c r="C21" i="25"/>
  <c r="D20" i="24"/>
  <c r="J20" i="24" s="1"/>
  <c r="K19" i="24"/>
  <c r="C21" i="24"/>
  <c r="H21" i="24" l="1"/>
  <c r="I21" i="24" s="1"/>
  <c r="F21" i="24"/>
  <c r="G21" i="24" s="1"/>
  <c r="H21" i="25"/>
  <c r="F21" i="25"/>
  <c r="G20" i="25"/>
  <c r="J20" i="25" s="1"/>
  <c r="J20" i="27" s="1"/>
  <c r="K20" i="27" s="1"/>
  <c r="N20" i="27" s="1"/>
  <c r="N19" i="24"/>
  <c r="C19" i="27"/>
  <c r="F19" i="27" s="1"/>
  <c r="J19" i="25"/>
  <c r="B32" i="27"/>
  <c r="E31" i="27"/>
  <c r="C22" i="25"/>
  <c r="D21" i="25"/>
  <c r="I21" i="25"/>
  <c r="B27" i="25"/>
  <c r="D21" i="24"/>
  <c r="J21" i="24" s="1"/>
  <c r="K20" i="24"/>
  <c r="C22" i="24"/>
  <c r="H22" i="25" l="1"/>
  <c r="I22" i="25" s="1"/>
  <c r="F22" i="25"/>
  <c r="F22" i="24"/>
  <c r="G22" i="24" s="1"/>
  <c r="H22" i="24"/>
  <c r="I22" i="24" s="1"/>
  <c r="K20" i="25"/>
  <c r="N20" i="25" s="1"/>
  <c r="N20" i="24"/>
  <c r="C20" i="27"/>
  <c r="F20" i="27" s="1"/>
  <c r="G21" i="25"/>
  <c r="J19" i="27"/>
  <c r="K19" i="27" s="1"/>
  <c r="N19" i="27" s="1"/>
  <c r="K19" i="25"/>
  <c r="N19" i="25" s="1"/>
  <c r="B33" i="27"/>
  <c r="E32" i="27"/>
  <c r="B28" i="25"/>
  <c r="C23" i="25"/>
  <c r="D22" i="25"/>
  <c r="D22" i="24"/>
  <c r="J22" i="24" s="1"/>
  <c r="K21" i="24"/>
  <c r="C23" i="24"/>
  <c r="G22" i="25" l="1"/>
  <c r="G23" i="25" s="1"/>
  <c r="F23" i="24"/>
  <c r="G23" i="24" s="1"/>
  <c r="H23" i="24"/>
  <c r="I23" i="24" s="1"/>
  <c r="H23" i="25"/>
  <c r="I23" i="25" s="1"/>
  <c r="F23" i="25"/>
  <c r="N21" i="24"/>
  <c r="C21" i="27"/>
  <c r="F21" i="27" s="1"/>
  <c r="J21" i="25"/>
  <c r="J22" i="25"/>
  <c r="J22" i="27" s="1"/>
  <c r="K22" i="27" s="1"/>
  <c r="N22" i="27" s="1"/>
  <c r="B34" i="27"/>
  <c r="E33" i="27"/>
  <c r="C24" i="25"/>
  <c r="D23" i="25"/>
  <c r="B29" i="25"/>
  <c r="D23" i="24"/>
  <c r="J23" i="24" s="1"/>
  <c r="K22" i="24"/>
  <c r="C24" i="24"/>
  <c r="H24" i="24" l="1"/>
  <c r="I24" i="24" s="1"/>
  <c r="F24" i="24"/>
  <c r="G24" i="24" s="1"/>
  <c r="H24" i="25"/>
  <c r="I24" i="25" s="1"/>
  <c r="F24" i="25"/>
  <c r="G24" i="25" s="1"/>
  <c r="K22" i="25"/>
  <c r="N22" i="25" s="1"/>
  <c r="N22" i="24"/>
  <c r="C22" i="27"/>
  <c r="F22" i="27" s="1"/>
  <c r="J21" i="27"/>
  <c r="K21" i="27" s="1"/>
  <c r="N21" i="27" s="1"/>
  <c r="K21" i="25"/>
  <c r="N21" i="25" s="1"/>
  <c r="J23" i="25"/>
  <c r="J23" i="27" s="1"/>
  <c r="K23" i="27" s="1"/>
  <c r="N23" i="27" s="1"/>
  <c r="B35" i="27"/>
  <c r="E34" i="27"/>
  <c r="B30" i="25"/>
  <c r="C25" i="25"/>
  <c r="D24" i="25"/>
  <c r="D24" i="24"/>
  <c r="J24" i="24" s="1"/>
  <c r="K23" i="24"/>
  <c r="C25" i="24"/>
  <c r="H25" i="24" l="1"/>
  <c r="I25" i="24" s="1"/>
  <c r="F25" i="24"/>
  <c r="G25" i="24" s="1"/>
  <c r="F25" i="25"/>
  <c r="H25" i="25"/>
  <c r="K23" i="25"/>
  <c r="N23" i="25" s="1"/>
  <c r="N23" i="24"/>
  <c r="C23" i="27"/>
  <c r="F23" i="27" s="1"/>
  <c r="J24" i="25"/>
  <c r="J24" i="27" s="1"/>
  <c r="K24" i="27" s="1"/>
  <c r="N24" i="27" s="1"/>
  <c r="B36" i="27"/>
  <c r="E35" i="27"/>
  <c r="C26" i="25"/>
  <c r="I25" i="25"/>
  <c r="D25" i="25"/>
  <c r="B31" i="25"/>
  <c r="D25" i="24"/>
  <c r="J25" i="24" s="1"/>
  <c r="K24" i="24"/>
  <c r="C26" i="24"/>
  <c r="F26" i="25" l="1"/>
  <c r="H26" i="25"/>
  <c r="I26" i="25" s="1"/>
  <c r="H26" i="24"/>
  <c r="I26" i="24" s="1"/>
  <c r="F26" i="24"/>
  <c r="G26" i="24" s="1"/>
  <c r="N24" i="24"/>
  <c r="C24" i="27"/>
  <c r="F24" i="27" s="1"/>
  <c r="G25" i="25"/>
  <c r="J25" i="25" s="1"/>
  <c r="J25" i="27" s="1"/>
  <c r="K25" i="27" s="1"/>
  <c r="N25" i="27" s="1"/>
  <c r="K24" i="25"/>
  <c r="N24" i="25" s="1"/>
  <c r="B37" i="27"/>
  <c r="E36" i="27"/>
  <c r="B32" i="25"/>
  <c r="D26" i="25"/>
  <c r="C27" i="25"/>
  <c r="K25" i="24"/>
  <c r="D26" i="24"/>
  <c r="J26" i="24" s="1"/>
  <c r="C27" i="24"/>
  <c r="F27" i="25" l="1"/>
  <c r="H27" i="25"/>
  <c r="I27" i="25" s="1"/>
  <c r="F27" i="24"/>
  <c r="G27" i="24" s="1"/>
  <c r="H27" i="24"/>
  <c r="I27" i="24" s="1"/>
  <c r="K25" i="25"/>
  <c r="N25" i="25" s="1"/>
  <c r="G26" i="25"/>
  <c r="N25" i="24"/>
  <c r="C25" i="27"/>
  <c r="F25" i="27" s="1"/>
  <c r="B38" i="27"/>
  <c r="E37" i="27"/>
  <c r="B33" i="25"/>
  <c r="C28" i="25"/>
  <c r="D27" i="25"/>
  <c r="D27" i="24"/>
  <c r="J27" i="24" s="1"/>
  <c r="K26" i="24"/>
  <c r="C28" i="24"/>
  <c r="G27" i="25" l="1"/>
  <c r="F28" i="25"/>
  <c r="H28" i="25"/>
  <c r="F28" i="24"/>
  <c r="G28" i="24" s="1"/>
  <c r="H28" i="24"/>
  <c r="I28" i="24" s="1"/>
  <c r="N26" i="24"/>
  <c r="C26" i="27"/>
  <c r="F26" i="27" s="1"/>
  <c r="J26" i="25"/>
  <c r="J27" i="25"/>
  <c r="J27" i="27" s="1"/>
  <c r="K27" i="27" s="1"/>
  <c r="N27" i="27" s="1"/>
  <c r="B39" i="27"/>
  <c r="E38" i="27"/>
  <c r="I28" i="25"/>
  <c r="D28" i="25"/>
  <c r="C29" i="25"/>
  <c r="B34" i="25"/>
  <c r="D28" i="24"/>
  <c r="J28" i="24" s="1"/>
  <c r="K27" i="24"/>
  <c r="C29" i="24"/>
  <c r="F29" i="25" l="1"/>
  <c r="H29" i="25"/>
  <c r="I29" i="25" s="1"/>
  <c r="H29" i="24"/>
  <c r="F29" i="24"/>
  <c r="G29" i="24" s="1"/>
  <c r="K27" i="25"/>
  <c r="N27" i="25" s="1"/>
  <c r="N27" i="24"/>
  <c r="C27" i="27"/>
  <c r="F27" i="27" s="1"/>
  <c r="G28" i="25"/>
  <c r="J28" i="25" s="1"/>
  <c r="J26" i="27"/>
  <c r="K26" i="27" s="1"/>
  <c r="N26" i="27" s="1"/>
  <c r="K26" i="25"/>
  <c r="N26" i="25" s="1"/>
  <c r="B40" i="27"/>
  <c r="E39" i="27"/>
  <c r="B35" i="25"/>
  <c r="C30" i="25"/>
  <c r="D29" i="25"/>
  <c r="J29" i="25" s="1"/>
  <c r="J29" i="27" s="1"/>
  <c r="K29" i="27" s="1"/>
  <c r="N29" i="27" s="1"/>
  <c r="D29" i="24"/>
  <c r="J29" i="24" s="1"/>
  <c r="K28" i="24"/>
  <c r="C30" i="24"/>
  <c r="I29" i="24"/>
  <c r="F30" i="24" l="1"/>
  <c r="G30" i="24" s="1"/>
  <c r="H30" i="24"/>
  <c r="I30" i="24" s="1"/>
  <c r="F30" i="25"/>
  <c r="H30" i="25"/>
  <c r="I30" i="25" s="1"/>
  <c r="J28" i="27"/>
  <c r="K28" i="27" s="1"/>
  <c r="N28" i="27" s="1"/>
  <c r="K10" i="27" s="1"/>
  <c r="L10" i="27" s="1"/>
  <c r="K28" i="25"/>
  <c r="N28" i="25" s="1"/>
  <c r="N28" i="24"/>
  <c r="C28" i="27"/>
  <c r="F28" i="27" s="1"/>
  <c r="G29" i="25"/>
  <c r="B41" i="27"/>
  <c r="E40" i="27"/>
  <c r="K29" i="25"/>
  <c r="N29" i="25" s="1"/>
  <c r="D30" i="25"/>
  <c r="J30" i="25" s="1"/>
  <c r="J30" i="27" s="1"/>
  <c r="K30" i="27" s="1"/>
  <c r="N30" i="27" s="1"/>
  <c r="C31" i="25"/>
  <c r="B36" i="25"/>
  <c r="D30" i="24"/>
  <c r="J30" i="24" s="1"/>
  <c r="K29" i="24"/>
  <c r="C31" i="24"/>
  <c r="H31" i="25" l="1"/>
  <c r="I31" i="25" s="1"/>
  <c r="F31" i="25"/>
  <c r="F31" i="24"/>
  <c r="H31" i="24"/>
  <c r="I31" i="24" s="1"/>
  <c r="N29" i="24"/>
  <c r="C29" i="27"/>
  <c r="F29" i="27" s="1"/>
  <c r="G30" i="25"/>
  <c r="B42" i="27"/>
  <c r="E41" i="27"/>
  <c r="B37" i="25"/>
  <c r="D31" i="25"/>
  <c r="J31" i="25" s="1"/>
  <c r="J31" i="27" s="1"/>
  <c r="K31" i="27" s="1"/>
  <c r="N31" i="27" s="1"/>
  <c r="C32" i="25"/>
  <c r="K30" i="25"/>
  <c r="N30" i="25" s="1"/>
  <c r="D31" i="24"/>
  <c r="J31" i="24" s="1"/>
  <c r="G31" i="24"/>
  <c r="K30" i="24"/>
  <c r="C32" i="24"/>
  <c r="F32" i="24" l="1"/>
  <c r="H32" i="24"/>
  <c r="I32" i="24" s="1"/>
  <c r="F32" i="25"/>
  <c r="H32" i="25"/>
  <c r="J32" i="24"/>
  <c r="G31" i="25"/>
  <c r="N30" i="24"/>
  <c r="C30" i="27"/>
  <c r="F30" i="27" s="1"/>
  <c r="B43" i="27"/>
  <c r="E42" i="27"/>
  <c r="K31" i="25"/>
  <c r="N31" i="25" s="1"/>
  <c r="I32" i="25"/>
  <c r="C33" i="25"/>
  <c r="D32" i="25"/>
  <c r="J32" i="25" s="1"/>
  <c r="J32" i="27" s="1"/>
  <c r="K32" i="27" s="1"/>
  <c r="N32" i="27" s="1"/>
  <c r="B38" i="25"/>
  <c r="G32" i="24"/>
  <c r="D32" i="24"/>
  <c r="K31" i="24"/>
  <c r="C33" i="24"/>
  <c r="F33" i="25" l="1"/>
  <c r="H33" i="25"/>
  <c r="I33" i="25" s="1"/>
  <c r="F33" i="24"/>
  <c r="H33" i="24"/>
  <c r="I33" i="24" s="1"/>
  <c r="N31" i="24"/>
  <c r="C31" i="27"/>
  <c r="F31" i="27" s="1"/>
  <c r="G32" i="25"/>
  <c r="B44" i="27"/>
  <c r="E43" i="27"/>
  <c r="K32" i="25"/>
  <c r="N32" i="25" s="1"/>
  <c r="B39" i="25"/>
  <c r="D33" i="25"/>
  <c r="C34" i="25"/>
  <c r="D33" i="24"/>
  <c r="J33" i="24" s="1"/>
  <c r="K32" i="24"/>
  <c r="C34" i="24"/>
  <c r="H34" i="24" l="1"/>
  <c r="I34" i="24" s="1"/>
  <c r="F34" i="24"/>
  <c r="H34" i="25"/>
  <c r="I34" i="25" s="1"/>
  <c r="F34" i="25"/>
  <c r="J33" i="25"/>
  <c r="J33" i="27" s="1"/>
  <c r="K33" i="27" s="1"/>
  <c r="N33" i="27" s="1"/>
  <c r="G33" i="25"/>
  <c r="N32" i="24"/>
  <c r="C32" i="27"/>
  <c r="F32" i="27" s="1"/>
  <c r="B45" i="27"/>
  <c r="E44" i="27"/>
  <c r="C35" i="25"/>
  <c r="D34" i="25"/>
  <c r="B40" i="25"/>
  <c r="G33" i="24"/>
  <c r="D34" i="24"/>
  <c r="K33" i="24"/>
  <c r="C35" i="24"/>
  <c r="F35" i="24" l="1"/>
  <c r="H35" i="24"/>
  <c r="I35" i="24" s="1"/>
  <c r="H35" i="25"/>
  <c r="F35" i="25"/>
  <c r="J34" i="25"/>
  <c r="J34" i="27" s="1"/>
  <c r="K34" i="27" s="1"/>
  <c r="N34" i="27" s="1"/>
  <c r="J34" i="24"/>
  <c r="K34" i="24" s="1"/>
  <c r="K33" i="25"/>
  <c r="N33" i="25" s="1"/>
  <c r="N33" i="24"/>
  <c r="C33" i="27"/>
  <c r="F33" i="27" s="1"/>
  <c r="G34" i="25"/>
  <c r="G35" i="25" s="1"/>
  <c r="B46" i="27"/>
  <c r="E45" i="27"/>
  <c r="B41" i="25"/>
  <c r="C36" i="25"/>
  <c r="D35" i="25"/>
  <c r="J35" i="25" s="1"/>
  <c r="J35" i="27" s="1"/>
  <c r="K35" i="27" s="1"/>
  <c r="N35" i="27" s="1"/>
  <c r="I35" i="25"/>
  <c r="D35" i="24"/>
  <c r="G34" i="24"/>
  <c r="J35" i="24" s="1"/>
  <c r="C36" i="24"/>
  <c r="K34" i="25" l="1"/>
  <c r="N34" i="25" s="1"/>
  <c r="F36" i="24"/>
  <c r="H36" i="24"/>
  <c r="I36" i="24" s="1"/>
  <c r="H36" i="25"/>
  <c r="I36" i="25" s="1"/>
  <c r="F36" i="25"/>
  <c r="N34" i="24"/>
  <c r="C34" i="27"/>
  <c r="F34" i="27" s="1"/>
  <c r="B47" i="27"/>
  <c r="E46" i="27"/>
  <c r="K35" i="25"/>
  <c r="N35" i="25" s="1"/>
  <c r="C37" i="25"/>
  <c r="D36" i="25"/>
  <c r="J36" i="25" s="1"/>
  <c r="J36" i="27" s="1"/>
  <c r="K36" i="27" s="1"/>
  <c r="N36" i="27" s="1"/>
  <c r="G36" i="25"/>
  <c r="B42" i="25"/>
  <c r="G35" i="24"/>
  <c r="K35" i="24"/>
  <c r="D36" i="24"/>
  <c r="C37" i="24"/>
  <c r="H37" i="25" l="1"/>
  <c r="I37" i="25" s="1"/>
  <c r="F37" i="25"/>
  <c r="G37" i="25" s="1"/>
  <c r="F37" i="24"/>
  <c r="H37" i="24"/>
  <c r="I37" i="24" s="1"/>
  <c r="J36" i="24"/>
  <c r="K36" i="24" s="1"/>
  <c r="N35" i="24"/>
  <c r="C35" i="27"/>
  <c r="F35" i="27" s="1"/>
  <c r="B48" i="27"/>
  <c r="E47" i="27"/>
  <c r="B43" i="25"/>
  <c r="K36" i="25"/>
  <c r="N36" i="25" s="1"/>
  <c r="C38" i="25"/>
  <c r="D37" i="25"/>
  <c r="D37" i="24"/>
  <c r="G36" i="24"/>
  <c r="C38" i="24"/>
  <c r="J37" i="24" l="1"/>
  <c r="K37" i="24" s="1"/>
  <c r="H38" i="25"/>
  <c r="I38" i="25" s="1"/>
  <c r="F38" i="25"/>
  <c r="G38" i="25" s="1"/>
  <c r="H38" i="24"/>
  <c r="I38" i="24" s="1"/>
  <c r="F38" i="24"/>
  <c r="J37" i="25"/>
  <c r="J37" i="27" s="1"/>
  <c r="K37" i="27" s="1"/>
  <c r="N37" i="27" s="1"/>
  <c r="N36" i="24"/>
  <c r="C36" i="27"/>
  <c r="F36" i="27" s="1"/>
  <c r="B49" i="27"/>
  <c r="E48" i="27"/>
  <c r="C39" i="25"/>
  <c r="D38" i="25"/>
  <c r="J38" i="25" s="1"/>
  <c r="J38" i="27" s="1"/>
  <c r="K38" i="27" s="1"/>
  <c r="N38" i="27" s="1"/>
  <c r="B44" i="25"/>
  <c r="D38" i="24"/>
  <c r="G37" i="24"/>
  <c r="C39" i="24"/>
  <c r="J38" i="24" l="1"/>
  <c r="K38" i="24" s="1"/>
  <c r="K37" i="25"/>
  <c r="N37" i="25" s="1"/>
  <c r="H39" i="25"/>
  <c r="I39" i="25" s="1"/>
  <c r="F39" i="25"/>
  <c r="G39" i="25" s="1"/>
  <c r="H39" i="24"/>
  <c r="I39" i="24" s="1"/>
  <c r="F39" i="24"/>
  <c r="N37" i="24"/>
  <c r="C37" i="27"/>
  <c r="F37" i="27" s="1"/>
  <c r="B50" i="27"/>
  <c r="E49" i="27"/>
  <c r="B45" i="25"/>
  <c r="K38" i="25"/>
  <c r="N38" i="25" s="1"/>
  <c r="C40" i="25"/>
  <c r="D39" i="25"/>
  <c r="J39" i="25" s="1"/>
  <c r="J39" i="27" s="1"/>
  <c r="K39" i="27" s="1"/>
  <c r="N39" i="27" s="1"/>
  <c r="D39" i="24"/>
  <c r="G38" i="24"/>
  <c r="C40" i="24"/>
  <c r="F40" i="25" l="1"/>
  <c r="G40" i="25" s="1"/>
  <c r="H40" i="25"/>
  <c r="I40" i="25" s="1"/>
  <c r="H40" i="24"/>
  <c r="F40" i="24"/>
  <c r="J39" i="24"/>
  <c r="K39" i="24" s="1"/>
  <c r="N38" i="24"/>
  <c r="C38" i="27"/>
  <c r="F38" i="27" s="1"/>
  <c r="B51" i="27"/>
  <c r="E50" i="27"/>
  <c r="C41" i="25"/>
  <c r="D40" i="25"/>
  <c r="J40" i="25" s="1"/>
  <c r="J40" i="27" s="1"/>
  <c r="K40" i="27" s="1"/>
  <c r="N40" i="27" s="1"/>
  <c r="K39" i="25"/>
  <c r="N39" i="25" s="1"/>
  <c r="B46" i="25"/>
  <c r="D40" i="24"/>
  <c r="G39" i="24"/>
  <c r="C41" i="24"/>
  <c r="I40" i="24"/>
  <c r="J40" i="24" l="1"/>
  <c r="K40" i="24" s="1"/>
  <c r="F41" i="25"/>
  <c r="G41" i="25" s="1"/>
  <c r="H41" i="25"/>
  <c r="I41" i="25" s="1"/>
  <c r="H41" i="24"/>
  <c r="I41" i="24" s="1"/>
  <c r="F41" i="24"/>
  <c r="N39" i="24"/>
  <c r="C39" i="27"/>
  <c r="F39" i="27" s="1"/>
  <c r="B52" i="27"/>
  <c r="E51" i="27"/>
  <c r="K40" i="25"/>
  <c r="N40" i="25" s="1"/>
  <c r="B47" i="25"/>
  <c r="C42" i="25"/>
  <c r="D41" i="25"/>
  <c r="J41" i="25" s="1"/>
  <c r="J41" i="27" s="1"/>
  <c r="K41" i="27" s="1"/>
  <c r="N41" i="27" s="1"/>
  <c r="G40" i="24"/>
  <c r="D41" i="24"/>
  <c r="C42" i="24"/>
  <c r="F42" i="25" l="1"/>
  <c r="G42" i="25" s="1"/>
  <c r="H42" i="25"/>
  <c r="I42" i="25" s="1"/>
  <c r="H42" i="24"/>
  <c r="I42" i="24" s="1"/>
  <c r="F42" i="24"/>
  <c r="J41" i="24"/>
  <c r="K41" i="24" s="1"/>
  <c r="N40" i="24"/>
  <c r="C40" i="27"/>
  <c r="F40" i="27" s="1"/>
  <c r="B53" i="27"/>
  <c r="E52" i="27"/>
  <c r="K41" i="25"/>
  <c r="N41" i="25" s="1"/>
  <c r="D42" i="25"/>
  <c r="J42" i="25" s="1"/>
  <c r="J42" i="27" s="1"/>
  <c r="K42" i="27" s="1"/>
  <c r="N42" i="27" s="1"/>
  <c r="C43" i="25"/>
  <c r="B48" i="25"/>
  <c r="D42" i="24"/>
  <c r="G41" i="24"/>
  <c r="C43" i="24"/>
  <c r="J42" i="24" l="1"/>
  <c r="H43" i="24"/>
  <c r="I43" i="24" s="1"/>
  <c r="F43" i="24"/>
  <c r="F43" i="25"/>
  <c r="G43" i="25" s="1"/>
  <c r="H43" i="25"/>
  <c r="I43" i="25" s="1"/>
  <c r="N41" i="24"/>
  <c r="C41" i="27"/>
  <c r="F41" i="27" s="1"/>
  <c r="B54" i="27"/>
  <c r="E53" i="27"/>
  <c r="K42" i="25"/>
  <c r="N42" i="25" s="1"/>
  <c r="B49" i="25"/>
  <c r="C44" i="25"/>
  <c r="D43" i="25"/>
  <c r="G42" i="24"/>
  <c r="D43" i="24"/>
  <c r="K42" i="24"/>
  <c r="C44" i="24"/>
  <c r="J43" i="24" l="1"/>
  <c r="K43" i="24" s="1"/>
  <c r="F44" i="24"/>
  <c r="H44" i="24"/>
  <c r="I44" i="24" s="1"/>
  <c r="F44" i="25"/>
  <c r="G44" i="25" s="1"/>
  <c r="H44" i="25"/>
  <c r="I44" i="25" s="1"/>
  <c r="J43" i="25"/>
  <c r="J43" i="27" s="1"/>
  <c r="K43" i="27" s="1"/>
  <c r="N43" i="27" s="1"/>
  <c r="N42" i="24"/>
  <c r="C42" i="27"/>
  <c r="F42" i="27" s="1"/>
  <c r="B55" i="27"/>
  <c r="E54" i="27"/>
  <c r="C45" i="25"/>
  <c r="D44" i="25"/>
  <c r="J44" i="25" s="1"/>
  <c r="J44" i="27" s="1"/>
  <c r="K44" i="27" s="1"/>
  <c r="N44" i="27" s="1"/>
  <c r="B50" i="25"/>
  <c r="D44" i="24"/>
  <c r="G43" i="24"/>
  <c r="C45" i="24"/>
  <c r="J44" i="24" l="1"/>
  <c r="K44" i="24" s="1"/>
  <c r="H45" i="25"/>
  <c r="I45" i="25" s="1"/>
  <c r="F45" i="25"/>
  <c r="G45" i="25" s="1"/>
  <c r="F45" i="24"/>
  <c r="H45" i="24"/>
  <c r="I45" i="24" s="1"/>
  <c r="K43" i="25"/>
  <c r="N43" i="25" s="1"/>
  <c r="N43" i="24"/>
  <c r="C43" i="27"/>
  <c r="F43" i="27" s="1"/>
  <c r="B56" i="27"/>
  <c r="E55" i="27"/>
  <c r="B51" i="25"/>
  <c r="K44" i="25"/>
  <c r="N44" i="25" s="1"/>
  <c r="C46" i="25"/>
  <c r="D45" i="25"/>
  <c r="J45" i="25" s="1"/>
  <c r="J45" i="27" s="1"/>
  <c r="K45" i="27" s="1"/>
  <c r="N45" i="27" s="1"/>
  <c r="G44" i="24"/>
  <c r="D45" i="24"/>
  <c r="C46" i="24"/>
  <c r="F46" i="25" l="1"/>
  <c r="G46" i="25" s="1"/>
  <c r="H46" i="25"/>
  <c r="I46" i="25" s="1"/>
  <c r="J45" i="24"/>
  <c r="K45" i="24" s="1"/>
  <c r="F46" i="24"/>
  <c r="H46" i="24"/>
  <c r="I46" i="24" s="1"/>
  <c r="N44" i="24"/>
  <c r="C44" i="27"/>
  <c r="F44" i="27" s="1"/>
  <c r="B57" i="27"/>
  <c r="E56" i="27"/>
  <c r="K45" i="25"/>
  <c r="N45" i="25" s="1"/>
  <c r="C47" i="25"/>
  <c r="D46" i="25"/>
  <c r="J46" i="25" s="1"/>
  <c r="J46" i="27" s="1"/>
  <c r="K46" i="27" s="1"/>
  <c r="N46" i="27" s="1"/>
  <c r="B52" i="25"/>
  <c r="D46" i="24"/>
  <c r="G45" i="24"/>
  <c r="C47" i="24"/>
  <c r="J46" i="24" l="1"/>
  <c r="K46" i="24" s="1"/>
  <c r="F47" i="25"/>
  <c r="G47" i="25" s="1"/>
  <c r="H47" i="25"/>
  <c r="I47" i="25" s="1"/>
  <c r="H47" i="24"/>
  <c r="I47" i="24" s="1"/>
  <c r="F47" i="24"/>
  <c r="N45" i="24"/>
  <c r="C45" i="27"/>
  <c r="F45" i="27" s="1"/>
  <c r="B58" i="27"/>
  <c r="E57" i="27"/>
  <c r="B53" i="25"/>
  <c r="K46" i="25"/>
  <c r="N46" i="25" s="1"/>
  <c r="C48" i="25"/>
  <c r="D47" i="25"/>
  <c r="J47" i="25" s="1"/>
  <c r="J47" i="27" s="1"/>
  <c r="K47" i="27" s="1"/>
  <c r="N47" i="27" s="1"/>
  <c r="G46" i="24"/>
  <c r="D47" i="24"/>
  <c r="C48" i="24"/>
  <c r="K47" i="25" l="1"/>
  <c r="N47" i="25" s="1"/>
  <c r="H48" i="25"/>
  <c r="I48" i="25" s="1"/>
  <c r="F48" i="25"/>
  <c r="G48" i="25" s="1"/>
  <c r="F48" i="24"/>
  <c r="H48" i="24"/>
  <c r="I48" i="24" s="1"/>
  <c r="J47" i="24"/>
  <c r="K47" i="24" s="1"/>
  <c r="N46" i="24"/>
  <c r="C46" i="27"/>
  <c r="F46" i="27" s="1"/>
  <c r="B59" i="27"/>
  <c r="E58" i="27"/>
  <c r="C49" i="25"/>
  <c r="D48" i="25"/>
  <c r="B54" i="25"/>
  <c r="G47" i="24"/>
  <c r="D48" i="24"/>
  <c r="C49" i="24"/>
  <c r="H49" i="24" l="1"/>
  <c r="F49" i="24"/>
  <c r="H49" i="25"/>
  <c r="I49" i="25" s="1"/>
  <c r="F49" i="25"/>
  <c r="G49" i="25" s="1"/>
  <c r="J48" i="24"/>
  <c r="K48" i="24" s="1"/>
  <c r="J48" i="25"/>
  <c r="J48" i="27" s="1"/>
  <c r="K48" i="27" s="1"/>
  <c r="N48" i="27" s="1"/>
  <c r="N47" i="24"/>
  <c r="C47" i="27"/>
  <c r="F47" i="27" s="1"/>
  <c r="B60" i="27"/>
  <c r="E59" i="27"/>
  <c r="B55" i="25"/>
  <c r="D49" i="25"/>
  <c r="J49" i="25" s="1"/>
  <c r="J49" i="27" s="1"/>
  <c r="K49" i="27" s="1"/>
  <c r="N49" i="27" s="1"/>
  <c r="C50" i="25"/>
  <c r="D49" i="24"/>
  <c r="G48" i="24"/>
  <c r="I49" i="24"/>
  <c r="C50" i="24"/>
  <c r="J49" i="24" l="1"/>
  <c r="K49" i="24" s="1"/>
  <c r="F50" i="24"/>
  <c r="H50" i="24"/>
  <c r="I50" i="24" s="1"/>
  <c r="H50" i="25"/>
  <c r="I50" i="25" s="1"/>
  <c r="F50" i="25"/>
  <c r="G50" i="25" s="1"/>
  <c r="K49" i="25"/>
  <c r="N49" i="25" s="1"/>
  <c r="K48" i="25"/>
  <c r="N48" i="25" s="1"/>
  <c r="N48" i="24"/>
  <c r="C48" i="27"/>
  <c r="F48" i="27" s="1"/>
  <c r="B61" i="27"/>
  <c r="E60" i="27"/>
  <c r="D50" i="25"/>
  <c r="J50" i="25" s="1"/>
  <c r="J50" i="27" s="1"/>
  <c r="K50" i="27" s="1"/>
  <c r="N50" i="27" s="1"/>
  <c r="C51" i="25"/>
  <c r="B56" i="25"/>
  <c r="G49" i="24"/>
  <c r="D50" i="24"/>
  <c r="C51" i="24"/>
  <c r="F51" i="24" l="1"/>
  <c r="H51" i="24"/>
  <c r="I51" i="24" s="1"/>
  <c r="J50" i="24"/>
  <c r="K50" i="24" s="1"/>
  <c r="H51" i="25"/>
  <c r="I51" i="25" s="1"/>
  <c r="F51" i="25"/>
  <c r="G51" i="25"/>
  <c r="N49" i="24"/>
  <c r="C49" i="27"/>
  <c r="F49" i="27" s="1"/>
  <c r="B62" i="27"/>
  <c r="E61" i="27"/>
  <c r="K50" i="25"/>
  <c r="N50" i="25" s="1"/>
  <c r="C52" i="25"/>
  <c r="D51" i="25"/>
  <c r="J51" i="25" s="1"/>
  <c r="J51" i="27" s="1"/>
  <c r="K51" i="27" s="1"/>
  <c r="N51" i="27" s="1"/>
  <c r="B57" i="25"/>
  <c r="G50" i="24"/>
  <c r="D51" i="24"/>
  <c r="C52" i="24"/>
  <c r="J51" i="24" l="1"/>
  <c r="K51" i="24" s="1"/>
  <c r="H52" i="25"/>
  <c r="I52" i="25" s="1"/>
  <c r="F52" i="25"/>
  <c r="G52" i="25" s="1"/>
  <c r="H52" i="24"/>
  <c r="I52" i="24" s="1"/>
  <c r="F52" i="24"/>
  <c r="N50" i="24"/>
  <c r="C50" i="27"/>
  <c r="F50" i="27" s="1"/>
  <c r="B63" i="27"/>
  <c r="E63" i="27" s="1"/>
  <c r="E62" i="27"/>
  <c r="B58" i="25"/>
  <c r="K51" i="25"/>
  <c r="N51" i="25" s="1"/>
  <c r="D52" i="25"/>
  <c r="J52" i="25" s="1"/>
  <c r="J52" i="27" s="1"/>
  <c r="K52" i="27" s="1"/>
  <c r="N52" i="27" s="1"/>
  <c r="C53" i="25"/>
  <c r="G51" i="24"/>
  <c r="D52" i="24"/>
  <c r="C53" i="24"/>
  <c r="J52" i="24" l="1"/>
  <c r="K52" i="24" s="1"/>
  <c r="H53" i="25"/>
  <c r="I53" i="25" s="1"/>
  <c r="F53" i="25"/>
  <c r="G53" i="25" s="1"/>
  <c r="K52" i="25"/>
  <c r="N52" i="25" s="1"/>
  <c r="H53" i="24"/>
  <c r="I53" i="24" s="1"/>
  <c r="F53" i="24"/>
  <c r="N51" i="24"/>
  <c r="C51" i="27"/>
  <c r="F51" i="27" s="1"/>
  <c r="C54" i="25"/>
  <c r="D53" i="25"/>
  <c r="B59" i="25"/>
  <c r="G52" i="24"/>
  <c r="D53" i="24"/>
  <c r="C54" i="24"/>
  <c r="J53" i="24" l="1"/>
  <c r="K53" i="24" s="1"/>
  <c r="F54" i="25"/>
  <c r="G54" i="25" s="1"/>
  <c r="H54" i="25"/>
  <c r="I54" i="25" s="1"/>
  <c r="H54" i="24"/>
  <c r="F54" i="24"/>
  <c r="J53" i="25"/>
  <c r="J53" i="27" s="1"/>
  <c r="K53" i="27" s="1"/>
  <c r="N53" i="27" s="1"/>
  <c r="N52" i="24"/>
  <c r="C52" i="27"/>
  <c r="F52" i="27" s="1"/>
  <c r="B60" i="25"/>
  <c r="D54" i="25"/>
  <c r="C55" i="25"/>
  <c r="D54" i="24"/>
  <c r="G53" i="24"/>
  <c r="C55" i="24"/>
  <c r="I54" i="24"/>
  <c r="K53" i="25" l="1"/>
  <c r="N53" i="25" s="1"/>
  <c r="F55" i="25"/>
  <c r="G55" i="25" s="1"/>
  <c r="H55" i="25"/>
  <c r="I55" i="25" s="1"/>
  <c r="F55" i="24"/>
  <c r="H55" i="24"/>
  <c r="I55" i="24" s="1"/>
  <c r="J54" i="25"/>
  <c r="J54" i="27" s="1"/>
  <c r="K54" i="27" s="1"/>
  <c r="N54" i="27" s="1"/>
  <c r="J54" i="24"/>
  <c r="K54" i="24" s="1"/>
  <c r="N53" i="24"/>
  <c r="C53" i="27"/>
  <c r="F53" i="27" s="1"/>
  <c r="D55" i="25"/>
  <c r="C56" i="25"/>
  <c r="B61" i="25"/>
  <c r="D55" i="24"/>
  <c r="G54" i="24"/>
  <c r="C56" i="24"/>
  <c r="J55" i="24" l="1"/>
  <c r="K55" i="24" s="1"/>
  <c r="F56" i="25"/>
  <c r="G56" i="25" s="1"/>
  <c r="H56" i="25"/>
  <c r="I56" i="25" s="1"/>
  <c r="F56" i="24"/>
  <c r="H56" i="24"/>
  <c r="I56" i="24" s="1"/>
  <c r="K54" i="25"/>
  <c r="N54" i="25" s="1"/>
  <c r="J55" i="25"/>
  <c r="J55" i="27" s="1"/>
  <c r="K55" i="27" s="1"/>
  <c r="N55" i="27" s="1"/>
  <c r="N54" i="24"/>
  <c r="C54" i="27"/>
  <c r="F54" i="27" s="1"/>
  <c r="B62" i="25"/>
  <c r="D56" i="25"/>
  <c r="J56" i="25" s="1"/>
  <c r="J56" i="27" s="1"/>
  <c r="K56" i="27" s="1"/>
  <c r="N56" i="27" s="1"/>
  <c r="C57" i="25"/>
  <c r="G55" i="24"/>
  <c r="D56" i="24"/>
  <c r="C57" i="24"/>
  <c r="H57" i="25" l="1"/>
  <c r="I57" i="25" s="1"/>
  <c r="F57" i="25"/>
  <c r="G57" i="25" s="1"/>
  <c r="K55" i="25"/>
  <c r="N55" i="25" s="1"/>
  <c r="H57" i="24"/>
  <c r="I57" i="24" s="1"/>
  <c r="F57" i="24"/>
  <c r="J56" i="24"/>
  <c r="K56" i="24" s="1"/>
  <c r="N55" i="24"/>
  <c r="C55" i="27"/>
  <c r="F55" i="27" s="1"/>
  <c r="C58" i="25"/>
  <c r="D57" i="25"/>
  <c r="J57" i="25" s="1"/>
  <c r="J57" i="27" s="1"/>
  <c r="K57" i="27" s="1"/>
  <c r="N57" i="27" s="1"/>
  <c r="K56" i="25"/>
  <c r="N56" i="25" s="1"/>
  <c r="B63" i="25"/>
  <c r="G56" i="24"/>
  <c r="D57" i="24"/>
  <c r="C58" i="24"/>
  <c r="J57" i="24" l="1"/>
  <c r="K57" i="24" s="1"/>
  <c r="K57" i="25"/>
  <c r="N57" i="25" s="1"/>
  <c r="H58" i="25"/>
  <c r="I58" i="25" s="1"/>
  <c r="F58" i="25"/>
  <c r="G58" i="25" s="1"/>
  <c r="F58" i="24"/>
  <c r="H58" i="24"/>
  <c r="I58" i="24" s="1"/>
  <c r="N56" i="24"/>
  <c r="C56" i="27"/>
  <c r="F56" i="27" s="1"/>
  <c r="C59" i="25"/>
  <c r="D58" i="25"/>
  <c r="J58" i="25" s="1"/>
  <c r="J58" i="27" s="1"/>
  <c r="K58" i="27" s="1"/>
  <c r="N58" i="27" s="1"/>
  <c r="D58" i="24"/>
  <c r="G57" i="24"/>
  <c r="J58" i="24" s="1"/>
  <c r="C59" i="24"/>
  <c r="F59" i="24" l="1"/>
  <c r="H59" i="24"/>
  <c r="I59" i="24" s="1"/>
  <c r="F59" i="25"/>
  <c r="G59" i="25" s="1"/>
  <c r="H59" i="25"/>
  <c r="I59" i="25" s="1"/>
  <c r="N57" i="24"/>
  <c r="C57" i="27"/>
  <c r="F57" i="27" s="1"/>
  <c r="K58" i="25"/>
  <c r="N58" i="25" s="1"/>
  <c r="C60" i="25"/>
  <c r="D59" i="25"/>
  <c r="J59" i="25" s="1"/>
  <c r="J59" i="27" s="1"/>
  <c r="K59" i="27" s="1"/>
  <c r="N59" i="27" s="1"/>
  <c r="D59" i="24"/>
  <c r="G58" i="24"/>
  <c r="J59" i="24" s="1"/>
  <c r="K58" i="24"/>
  <c r="C60" i="24"/>
  <c r="F60" i="25" l="1"/>
  <c r="G60" i="25" s="1"/>
  <c r="H60" i="25"/>
  <c r="I60" i="25" s="1"/>
  <c r="F60" i="24"/>
  <c r="H60" i="24"/>
  <c r="I60" i="24" s="1"/>
  <c r="N58" i="24"/>
  <c r="C58" i="27"/>
  <c r="F58" i="27" s="1"/>
  <c r="K59" i="25"/>
  <c r="N59" i="25" s="1"/>
  <c r="C61" i="25"/>
  <c r="D60" i="25"/>
  <c r="J60" i="25" s="1"/>
  <c r="J60" i="27" s="1"/>
  <c r="K60" i="27" s="1"/>
  <c r="N60" i="27" s="1"/>
  <c r="D60" i="24"/>
  <c r="G59" i="24"/>
  <c r="J60" i="24" s="1"/>
  <c r="K59" i="24"/>
  <c r="C61" i="24"/>
  <c r="J61" i="25" l="1"/>
  <c r="J61" i="27" s="1"/>
  <c r="K61" i="27" s="1"/>
  <c r="N61" i="27" s="1"/>
  <c r="F61" i="25"/>
  <c r="G61" i="25" s="1"/>
  <c r="H61" i="25"/>
  <c r="I61" i="25" s="1"/>
  <c r="H61" i="24"/>
  <c r="F61" i="24"/>
  <c r="N59" i="24"/>
  <c r="C59" i="27"/>
  <c r="F59" i="27" s="1"/>
  <c r="K60" i="25"/>
  <c r="N60" i="25" s="1"/>
  <c r="C62" i="25"/>
  <c r="D61" i="25"/>
  <c r="D61" i="24"/>
  <c r="G60" i="24"/>
  <c r="J61" i="24" s="1"/>
  <c r="K60" i="24"/>
  <c r="C62" i="24"/>
  <c r="I61" i="24"/>
  <c r="F62" i="24" l="1"/>
  <c r="H62" i="24"/>
  <c r="I62" i="24" s="1"/>
  <c r="H62" i="25"/>
  <c r="I62" i="25" s="1"/>
  <c r="F62" i="25"/>
  <c r="G62" i="25" s="1"/>
  <c r="N60" i="24"/>
  <c r="C60" i="27"/>
  <c r="F60" i="27" s="1"/>
  <c r="K61" i="25"/>
  <c r="N61" i="25" s="1"/>
  <c r="D62" i="25"/>
  <c r="J62" i="25" s="1"/>
  <c r="J62" i="27" s="1"/>
  <c r="K62" i="27" s="1"/>
  <c r="N62" i="27" s="1"/>
  <c r="C63" i="25"/>
  <c r="D62" i="24"/>
  <c r="G61" i="24"/>
  <c r="K61" i="24"/>
  <c r="C63" i="24"/>
  <c r="J62" i="24" l="1"/>
  <c r="K62" i="24" s="1"/>
  <c r="F63" i="24"/>
  <c r="H63" i="24"/>
  <c r="I63" i="24" s="1"/>
  <c r="H63" i="25"/>
  <c r="I63" i="25" s="1"/>
  <c r="F63" i="25"/>
  <c r="G63" i="25" s="1"/>
  <c r="N61" i="24"/>
  <c r="C61" i="27"/>
  <c r="F61" i="27" s="1"/>
  <c r="D63" i="25"/>
  <c r="J63" i="25" s="1"/>
  <c r="J63" i="27" s="1"/>
  <c r="K63" i="27" s="1"/>
  <c r="N63" i="27" s="1"/>
  <c r="K62" i="25"/>
  <c r="N62" i="25" s="1"/>
  <c r="D63" i="24"/>
  <c r="G62" i="24"/>
  <c r="J63" i="24" l="1"/>
  <c r="K63" i="24" s="1"/>
  <c r="N62" i="24"/>
  <c r="C62" i="27"/>
  <c r="F62" i="27" s="1"/>
  <c r="K63" i="25"/>
  <c r="N63" i="25" s="1"/>
  <c r="J10" i="25" s="1"/>
  <c r="K10" i="25" s="1"/>
  <c r="G63" i="24"/>
  <c r="N63" i="24" l="1"/>
  <c r="J10" i="24" s="1"/>
  <c r="K10" i="24" s="1"/>
  <c r="H12" i="25" s="1"/>
  <c r="C63" i="27"/>
  <c r="F63" i="27" s="1"/>
  <c r="C10" i="27" s="1"/>
  <c r="D10" i="27" s="1"/>
  <c r="I12" i="27" s="1"/>
</calcChain>
</file>

<file path=xl/sharedStrings.xml><?xml version="1.0" encoding="utf-8"?>
<sst xmlns="http://schemas.openxmlformats.org/spreadsheetml/2006/main" count="173" uniqueCount="113">
  <si>
    <t>Age</t>
  </si>
  <si>
    <t>Current years of service</t>
  </si>
  <si>
    <t>Year</t>
  </si>
  <si>
    <t>Mortality</t>
  </si>
  <si>
    <t>Termination</t>
  </si>
  <si>
    <t>Cumulative continuation</t>
  </si>
  <si>
    <t>Status</t>
  </si>
  <si>
    <t>Years to retirement</t>
  </si>
  <si>
    <t>Gender</t>
  </si>
  <si>
    <t>Discount Rate</t>
  </si>
  <si>
    <t>DBO</t>
  </si>
  <si>
    <t>PV</t>
  </si>
  <si>
    <t>Attribution period</t>
  </si>
  <si>
    <t>Expected Payment</t>
  </si>
  <si>
    <t>HCSA</t>
  </si>
  <si>
    <t>Life Insurance</t>
  </si>
  <si>
    <t>Question 3 (a)</t>
  </si>
  <si>
    <t>(5 points) Calculate the defined benefit obligation (DBO) for the employee’s life insurance benefit as of December 31, 20X5. State any assumptions made and show your work.</t>
  </si>
  <si>
    <t>ANSWER:</t>
  </si>
  <si>
    <t>Question 3 (b)</t>
  </si>
  <si>
    <t>(2 points) Calculate the maximum annual HCSA contribution for the employee that achieves your client’s objective. State any assumptions made and show your work.</t>
  </si>
  <si>
    <t>Question 3 (c)</t>
  </si>
  <si>
    <t>(2 points) Using your client's yield curve:</t>
  </si>
  <si>
    <t>(i) (1 point) Calculate the revised life insurance DBO. Show your work.</t>
  </si>
  <si>
    <t>(ii) (1 point) Calculate the revised maximum annual HCSA contribution that would achieve your client’s objective. Show your work.</t>
  </si>
  <si>
    <t>Retirement Age</t>
  </si>
  <si>
    <t>Probability of Claim (mortality post-retirement)</t>
  </si>
  <si>
    <t>Benefit Amount</t>
  </si>
  <si>
    <t>Probability of Claim (survival post-retirement and pre-65)</t>
  </si>
  <si>
    <t>(goal seek)</t>
  </si>
  <si>
    <t>Cumulative Survival (EOY)</t>
  </si>
  <si>
    <t>Cumulative Survival (MOY)</t>
  </si>
  <si>
    <t>Discount Factor (EOY)</t>
  </si>
  <si>
    <t>Discount Factor (MOY)</t>
  </si>
  <si>
    <t>part (i)</t>
  </si>
  <si>
    <t>PV of Exp. Payment (EOY)</t>
  </si>
  <si>
    <t>PV of Exp. Payment (MOY)</t>
  </si>
  <si>
    <t>Any allocation that has assets for LTC greater than or equal to  $1,191.20 and less than or equal to $1,386.36 will meet Management's duration goals for both blocks.</t>
  </si>
  <si>
    <t>Duration of equity IDI</t>
  </si>
  <si>
    <t>duration of assets + leverage * (duration assets - duration of liabilities)</t>
  </si>
  <si>
    <t>Duration of equity LTC</t>
  </si>
  <si>
    <t>IDI Leverage</t>
  </si>
  <si>
    <t>LTC Leverage</t>
  </si>
  <si>
    <t>Assets for IDI</t>
  </si>
  <si>
    <t>Solve by guess or check or using solver</t>
  </si>
  <si>
    <t>Assets for LTC</t>
  </si>
  <si>
    <t>LTC assets - high option</t>
  </si>
  <si>
    <t>LTC assets - low option</t>
  </si>
  <si>
    <t>The formulas are the same as above; Candidate can solve for the Assets for LTC (or Assets for IDI) such that the duration of equity for LTC and IDI both are less than 5 and greater than -2. The range of acceptable allocations is shown below:</t>
  </si>
  <si>
    <t>(ii) A disproportional asset allocation that meets Management’s goals for ALM</t>
  </si>
  <si>
    <t>=</t>
  </si>
  <si>
    <t>Duration of assets + Leverage * (duration assets - duration of liabilities)</t>
  </si>
  <si>
    <t>Calculate the equity duration for each block of business:</t>
  </si>
  <si>
    <t>Leverage for IDI</t>
  </si>
  <si>
    <t>Leverage for LTC = LTC Liability/LTC Equity = LTC Liability / (LTC Assets - LTC Liability)</t>
  </si>
  <si>
    <t>Second calculate the leverage ratio for each block of business:</t>
  </si>
  <si>
    <t>First calculate assets allocated proportionally to each block of business</t>
  </si>
  <si>
    <t>(i) Proportional asset allocation</t>
  </si>
  <si>
    <t>Duration of IDI liabilities</t>
  </si>
  <si>
    <t>Duration of LTC liabilities</t>
  </si>
  <si>
    <t>Duration of IDI assets</t>
  </si>
  <si>
    <t>Duration of LTC assets</t>
  </si>
  <si>
    <t>IDI Liabilities</t>
  </si>
  <si>
    <t>LTC Liabilities</t>
  </si>
  <si>
    <t>Total Assets</t>
  </si>
  <si>
    <t>(i) Calculate the leverage ratio and the equity for each of the segmented blocks of business.</t>
  </si>
  <si>
    <t>State any assumptions made and show your work.</t>
  </si>
  <si>
    <t>(ii) A disproportional asset allocation that meets the company's objectives for ALM.</t>
  </si>
  <si>
    <t>(i) A proportional asset allocation.</t>
  </si>
  <si>
    <t>(3 points) Calculate the leverage ratio and the equity duration for each block of business based on:</t>
  </si>
  <si>
    <t>Question 4 (b)</t>
  </si>
  <si>
    <t>PDR = $165 million</t>
  </si>
  <si>
    <t>PDR = (PVFB + PVFE) - (PVFP + ALR + DLR+ IBNR)</t>
  </si>
  <si>
    <t>Present Value Future Expenses (PVFE)</t>
  </si>
  <si>
    <t>Present Value Future Benefits (PVFB)</t>
  </si>
  <si>
    <t>Present Value Future Premiums (PVFP)</t>
  </si>
  <si>
    <t>Incurred but Not Reported (IBNR) Reserve</t>
  </si>
  <si>
    <t>Disabled Life Reserve (DLR)</t>
  </si>
  <si>
    <t>Active Life Reserve (ALR)</t>
  </si>
  <si>
    <t>Information on your company's long-term care (LTC) block ($millions):</t>
  </si>
  <si>
    <t>(1 point) Calculate the Premium Deficiency Reserve (PDR) on a standalone basis. State any assumptions made and show your work.</t>
  </si>
  <si>
    <t>Question 5 (a)</t>
  </si>
  <si>
    <t>Assuming no impact to components other than premium due to rate increase, so no additional lapse or adverse selection.</t>
  </si>
  <si>
    <t>&lt;= Result is negative, so PDR is $0</t>
  </si>
  <si>
    <t>(ii)</t>
  </si>
  <si>
    <t>Justified Increase =</t>
  </si>
  <si>
    <t>Justified Increase = 685 / 350 - 1</t>
  </si>
  <si>
    <t>Justified Increase = (PVFutureEP / PVFP prior to additional increase) - 1</t>
  </si>
  <si>
    <t xml:space="preserve">PVFutureEP = </t>
  </si>
  <si>
    <t xml:space="preserve">PVFutureEP = (1100 - 500 x 58% - 300 x 85% - 100 x 58%) / 85% + 100 </t>
  </si>
  <si>
    <t>&gt;&gt;&gt;</t>
  </si>
  <si>
    <t>500 x 58% + (800 - 500) x 85% + 100 x 58% + (PVFutureEP - 100) x 85% = (150 + 950)</t>
  </si>
  <si>
    <t>85% of the present value of future pojected premiums not in the prior bullet on an earned basis.</t>
  </si>
  <si>
    <t>The present value of future projected initial earned premium times 58%; and</t>
  </si>
  <si>
    <t>85% of the accumulated value of prior premium rate schedule increases on an earned basis;</t>
  </si>
  <si>
    <t>The accumulated value of the initial earned premium times 58%;</t>
  </si>
  <si>
    <t>Rate increase determined such that the present value of historical and future incurred claims is not less than:</t>
  </si>
  <si>
    <t>(i)</t>
  </si>
  <si>
    <t>Historical Incurred Claims</t>
  </si>
  <si>
    <t>Historical Earned Premium Including Prior Rate Increases</t>
  </si>
  <si>
    <t>Future Earned Premium at Original Rate Level</t>
  </si>
  <si>
    <t>Historical Earned Premium at Original Rate Level</t>
  </si>
  <si>
    <t>Additional experience on your company's long-term care (LTC) block ($millions):</t>
  </si>
  <si>
    <t>(ii) (1 point) Calculate the PDR assuming the rate increase calculated in (b)(i) is implemented. State any assumptions made and show your work.</t>
  </si>
  <si>
    <t>(i) (2 points) Calculate the maximum justified rate increase under the 58/85 Test. State any assumptions made and show your work.</t>
  </si>
  <si>
    <t>(3 points)</t>
  </si>
  <si>
    <t>Question 5 (b)</t>
  </si>
  <si>
    <t>Increase:</t>
  </si>
  <si>
    <t>Enter Renewal Rate here:</t>
  </si>
  <si>
    <t>Enter Credibility Factor here:</t>
  </si>
  <si>
    <t>Enter Adjusted Manual Rate here:</t>
  </si>
  <si>
    <t>(2 points) Calculate the required renewal increase for this group. State any assumptions made and show your work.</t>
  </si>
  <si>
    <t>Question 6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</si>
</sst>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;[Red]\-&quot;$&quot;#,##0"/>
    <numFmt numFmtId="165" formatCode="_-&quot;$&quot;* #,##0.00_-;\-&quot;$&quot;* #,##0.00_-;_-&quot;$&quot;* &quot;-&quot;??_-;_-@_-"/>
    <numFmt numFmtId="166" formatCode="0.00000"/>
    <numFmt numFmtId="167" formatCode="0.00000%"/>
    <numFmt numFmtId="168" formatCode="&quot;$&quot;#,##0"/>
    <numFmt numFmtId="169" formatCode="&quot;$&quot;#,##0.00"/>
    <numFmt numFmtId="170" formatCode="&quot;$&quot;#,##0.00;[Red]\-&quot;$&quot;#,##0.00"/>
    <numFmt numFmtId="171" formatCode="#,##0_ ;[Red]\-#,##0\ "/>
    <numFmt numFmtId="172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0" fillId="0" borderId="0" xfId="0" applyNumberFormat="1"/>
    <xf numFmtId="0" fontId="1" fillId="0" borderId="1" xfId="0" applyFont="1" applyBorder="1" applyAlignment="1">
      <alignment horizontal="right" wrapText="1"/>
    </xf>
    <xf numFmtId="0" fontId="0" fillId="0" borderId="2" xfId="0" applyBorder="1"/>
    <xf numFmtId="1" fontId="0" fillId="0" borderId="0" xfId="0" applyNumberFormat="1" applyAlignment="1">
      <alignment horizontal="right"/>
    </xf>
    <xf numFmtId="165" fontId="0" fillId="0" borderId="3" xfId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5" fontId="0" fillId="2" borderId="3" xfId="1" applyFont="1" applyFill="1" applyBorder="1" applyAlignment="1">
      <alignment horizontal="center"/>
    </xf>
    <xf numFmtId="169" fontId="0" fillId="0" borderId="0" xfId="0" applyNumberFormat="1"/>
    <xf numFmtId="10" fontId="0" fillId="0" borderId="0" xfId="2" applyNumberFormat="1" applyFont="1"/>
    <xf numFmtId="0" fontId="4" fillId="0" borderId="0" xfId="0" applyFont="1"/>
    <xf numFmtId="0" fontId="3" fillId="0" borderId="0" xfId="0" applyFont="1" applyAlignment="1">
      <alignment vertical="center"/>
    </xf>
    <xf numFmtId="167" fontId="4" fillId="0" borderId="0" xfId="2" applyNumberFormat="1" applyFont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vertical="center" indent="5"/>
    </xf>
    <xf numFmtId="0" fontId="4" fillId="3" borderId="0" xfId="0" applyFont="1" applyFill="1" applyAlignment="1">
      <alignment horizontal="left" indent="2"/>
    </xf>
    <xf numFmtId="0" fontId="4" fillId="0" borderId="0" xfId="0" applyFont="1" applyAlignment="1">
      <alignment vertical="center"/>
    </xf>
    <xf numFmtId="166" fontId="0" fillId="0" borderId="0" xfId="0" applyNumberFormat="1"/>
    <xf numFmtId="167" fontId="4" fillId="0" borderId="0" xfId="2" applyNumberFormat="1" applyFont="1" applyFill="1"/>
    <xf numFmtId="168" fontId="0" fillId="0" borderId="0" xfId="0" applyNumberFormat="1"/>
    <xf numFmtId="168" fontId="0" fillId="2" borderId="0" xfId="0" applyNumberFormat="1" applyFill="1"/>
    <xf numFmtId="44" fontId="4" fillId="0" borderId="0" xfId="0" applyNumberFormat="1" applyFont="1"/>
    <xf numFmtId="0" fontId="5" fillId="0" borderId="0" xfId="0" applyFont="1"/>
    <xf numFmtId="2" fontId="5" fillId="0" borderId="0" xfId="0" applyNumberFormat="1" applyFont="1"/>
    <xf numFmtId="170" fontId="5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0" fontId="5" fillId="0" borderId="0" xfId="0" quotePrefix="1" applyFont="1"/>
    <xf numFmtId="171" fontId="5" fillId="0" borderId="6" xfId="0" applyNumberFormat="1" applyFont="1" applyBorder="1"/>
    <xf numFmtId="0" fontId="5" fillId="0" borderId="7" xfId="0" applyFont="1" applyBorder="1"/>
    <xf numFmtId="171" fontId="5" fillId="0" borderId="8" xfId="0" applyNumberFormat="1" applyFont="1" applyBorder="1"/>
    <xf numFmtId="0" fontId="5" fillId="0" borderId="9" xfId="0" applyFont="1" applyBorder="1"/>
    <xf numFmtId="0" fontId="5" fillId="0" borderId="8" xfId="0" applyFont="1" applyBorder="1"/>
    <xf numFmtId="164" fontId="5" fillId="0" borderId="8" xfId="0" applyNumberFormat="1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4" fillId="2" borderId="0" xfId="0" applyFont="1" applyFill="1"/>
    <xf numFmtId="6" fontId="4" fillId="0" borderId="0" xfId="0" applyNumberFormat="1" applyFont="1" applyAlignment="1">
      <alignment horizontal="center"/>
    </xf>
    <xf numFmtId="6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6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6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172" fontId="4" fillId="2" borderId="0" xfId="2" applyNumberFormat="1" applyFont="1" applyFill="1"/>
    <xf numFmtId="3" fontId="4" fillId="0" borderId="0" xfId="0" applyNumberFormat="1" applyFont="1"/>
    <xf numFmtId="9" fontId="5" fillId="0" borderId="0" xfId="2" applyFont="1"/>
    <xf numFmtId="7" fontId="5" fillId="0" borderId="0" xfId="3" applyNumberFormat="1" applyFont="1"/>
    <xf numFmtId="9" fontId="5" fillId="0" borderId="0" xfId="0" applyNumberFormat="1" applyFont="1"/>
  </cellXfs>
  <cellStyles count="4">
    <cellStyle name="Currency" xfId="1" builtinId="4"/>
    <cellStyle name="Currency 2" xfId="3" xr:uid="{D5702C4E-1126-4E51-9AA9-DAF8D4096B4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IA/RPEC/BackTest%20HMDv33C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etyofactuaries-my.sharepoint.com/personal/mdulceak_soa_org/Documents/U_Drive/Solutions/0-NEW%20FSA%20Exams/March%202026/CP%20321/CP%20321%20Solutions%20March%202026%20Question%205_Excel.xlsx" TargetMode="External"/><Relationship Id="rId1" Type="http://schemas.openxmlformats.org/officeDocument/2006/relationships/externalLinkPath" Target="CP%20321%20Solutions%20March%202026%20Question%205_Exce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etyofactuaries-my.sharepoint.com/personal/mdulceak_soa_org/Documents/U_Drive/Solutions/0-NEW%20FSA%20Exams/March%202026/CP%20321/CP%20321%20Solutions%20March%202026%20Question%206_Excel.xlsx" TargetMode="External"/><Relationship Id="rId1" Type="http://schemas.openxmlformats.org/officeDocument/2006/relationships/externalLinkPath" Target="CP%20321%20Solutions%20March%202026%20Question%206_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 for 5(a&amp;b)"/>
    </sheetNames>
    <sheetDataSet>
      <sheetData sheetId="0">
        <row r="3">
          <cell r="C3">
            <v>400</v>
          </cell>
        </row>
        <row r="4">
          <cell r="C4">
            <v>50</v>
          </cell>
        </row>
        <row r="5">
          <cell r="C5">
            <v>10</v>
          </cell>
        </row>
        <row r="6">
          <cell r="C6">
            <v>350</v>
          </cell>
        </row>
        <row r="7">
          <cell r="C7">
            <v>950</v>
          </cell>
        </row>
        <row r="8">
          <cell r="C8">
            <v>25</v>
          </cell>
        </row>
        <row r="11">
          <cell r="C11">
            <v>500</v>
          </cell>
        </row>
        <row r="12">
          <cell r="C12">
            <v>100</v>
          </cell>
        </row>
        <row r="13">
          <cell r="C13">
            <v>800</v>
          </cell>
        </row>
        <row r="14">
          <cell r="C14">
            <v>150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 for 6a"/>
    </sheetNames>
    <sheetDataSet>
      <sheetData sheetId="0">
        <row r="4">
          <cell r="C4">
            <v>1</v>
          </cell>
        </row>
        <row r="5">
          <cell r="C5">
            <v>1.75</v>
          </cell>
        </row>
        <row r="13">
          <cell r="C13">
            <v>1.3</v>
          </cell>
        </row>
        <row r="20">
          <cell r="C20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47D0-44F0-4EAD-B8A8-E995B0354BE8}">
  <dimension ref="A1:N63"/>
  <sheetViews>
    <sheetView showGridLines="0" workbookViewId="0">
      <selection activeCell="H14" sqref="H14"/>
    </sheetView>
  </sheetViews>
  <sheetFormatPr defaultColWidth="11.44140625" defaultRowHeight="15.6" x14ac:dyDescent="0.3"/>
  <cols>
    <col min="1" max="1" width="2.6640625" style="14" customWidth="1"/>
    <col min="2" max="3" width="13.33203125" style="14" customWidth="1"/>
    <col min="4" max="14" width="16.6640625" style="14" customWidth="1"/>
    <col min="15" max="16384" width="11.44140625" style="14"/>
  </cols>
  <sheetData>
    <row r="1" spans="1:14" s="18" customFormat="1" x14ac:dyDescent="0.3">
      <c r="A1" s="17" t="s">
        <v>16</v>
      </c>
    </row>
    <row r="2" spans="1:14" s="18" customFormat="1" x14ac:dyDescent="0.3">
      <c r="B2" s="18" t="s">
        <v>17</v>
      </c>
    </row>
    <row r="3" spans="1:14" s="18" customFormat="1" x14ac:dyDescent="0.3">
      <c r="A3" s="19"/>
      <c r="B3" s="20"/>
    </row>
    <row r="4" spans="1:14" s="18" customFormat="1" x14ac:dyDescent="0.3">
      <c r="A4" s="19"/>
      <c r="B4" s="20"/>
    </row>
    <row r="5" spans="1:14" x14ac:dyDescent="0.3">
      <c r="A5" s="21" t="s">
        <v>18</v>
      </c>
    </row>
    <row r="6" spans="1:14" x14ac:dyDescent="0.3">
      <c r="H6" s="16"/>
    </row>
    <row r="7" spans="1:14" x14ac:dyDescent="0.3">
      <c r="B7"/>
      <c r="C7"/>
      <c r="D7"/>
      <c r="E7"/>
      <c r="F7"/>
      <c r="G7"/>
      <c r="H7"/>
    </row>
    <row r="8" spans="1:14" x14ac:dyDescent="0.3">
      <c r="B8"/>
      <c r="C8"/>
      <c r="D8"/>
      <c r="E8"/>
      <c r="F8"/>
      <c r="G8"/>
      <c r="H8"/>
    </row>
    <row r="9" spans="1:14" ht="34.5" customHeight="1" x14ac:dyDescent="0.3">
      <c r="B9" s="2" t="s">
        <v>0</v>
      </c>
      <c r="C9" s="2" t="s">
        <v>1</v>
      </c>
      <c r="D9" s="2" t="s">
        <v>25</v>
      </c>
      <c r="E9" s="4" t="s">
        <v>8</v>
      </c>
      <c r="F9" s="2" t="s">
        <v>7</v>
      </c>
      <c r="G9" s="2" t="s">
        <v>12</v>
      </c>
      <c r="H9" s="2" t="s">
        <v>27</v>
      </c>
      <c r="J9" s="2" t="s">
        <v>11</v>
      </c>
      <c r="K9" s="10" t="s">
        <v>10</v>
      </c>
    </row>
    <row r="10" spans="1:14" x14ac:dyDescent="0.3">
      <c r="B10" s="1" t="e">
        <f>#REF!</f>
        <v>#REF!</v>
      </c>
      <c r="C10" s="1" t="e">
        <f>#REF!</f>
        <v>#REF!</v>
      </c>
      <c r="D10" s="1" t="e">
        <f>RIGHT(#REF!,2)*1</f>
        <v>#REF!</v>
      </c>
      <c r="E10" s="3" t="e">
        <f>#REF!</f>
        <v>#REF!</v>
      </c>
      <c r="F10" s="1" t="e">
        <f>MAX(D10-B10,0)</f>
        <v>#REF!</v>
      </c>
      <c r="G10" s="1" t="e">
        <f>C10+F10</f>
        <v>#REF!</v>
      </c>
      <c r="H10" s="24">
        <f>50000</f>
        <v>50000</v>
      </c>
      <c r="J10" s="9" t="e">
        <f>SUM(N14:N63)</f>
        <v>#REF!</v>
      </c>
      <c r="K10" s="11" t="e">
        <f>J10*C10/G10</f>
        <v>#REF!</v>
      </c>
    </row>
    <row r="11" spans="1:14" x14ac:dyDescent="0.3">
      <c r="B11" s="7"/>
      <c r="C11" s="7"/>
      <c r="D11" s="7"/>
      <c r="E11" s="7"/>
      <c r="F11" s="7"/>
      <c r="G11" s="7"/>
      <c r="H11" s="7"/>
    </row>
    <row r="12" spans="1:14" x14ac:dyDescent="0.3">
      <c r="H12" s="23"/>
    </row>
    <row r="13" spans="1:14" ht="43.2" x14ac:dyDescent="0.3">
      <c r="B13" s="6" t="s">
        <v>2</v>
      </c>
      <c r="C13" s="6" t="s">
        <v>0</v>
      </c>
      <c r="D13" s="6" t="s">
        <v>6</v>
      </c>
      <c r="E13" s="6" t="s">
        <v>15</v>
      </c>
      <c r="F13" s="6" t="s">
        <v>3</v>
      </c>
      <c r="G13" s="6" t="s">
        <v>30</v>
      </c>
      <c r="H13" s="6" t="s">
        <v>4</v>
      </c>
      <c r="I13" s="6" t="s">
        <v>5</v>
      </c>
      <c r="J13" s="6" t="s">
        <v>26</v>
      </c>
      <c r="K13" s="6" t="s">
        <v>13</v>
      </c>
      <c r="L13" s="6" t="s">
        <v>9</v>
      </c>
      <c r="M13" s="6" t="s">
        <v>32</v>
      </c>
      <c r="N13" s="6" t="s">
        <v>35</v>
      </c>
    </row>
    <row r="14" spans="1:14" x14ac:dyDescent="0.3">
      <c r="B14" s="5">
        <v>1</v>
      </c>
      <c r="C14" s="5" t="e">
        <f>B10</f>
        <v>#REF!</v>
      </c>
      <c r="D14" s="8" t="e">
        <f>IF(C14&lt;$D$10,"Active", "Retired")</f>
        <v>#REF!</v>
      </c>
      <c r="E14" s="24">
        <f>$H$10</f>
        <v>50000</v>
      </c>
      <c r="F14" s="22" t="e">
        <f>VLOOKUP($C14,#REF!,3)</f>
        <v>#REF!</v>
      </c>
      <c r="G14" s="22" t="e">
        <f>(1-F14)</f>
        <v>#REF!</v>
      </c>
      <c r="H14" s="22" t="e">
        <f>VLOOKUP($C14,#REF!,4)</f>
        <v>#REF!</v>
      </c>
      <c r="I14" s="22" t="e">
        <f>(1-H14)</f>
        <v>#REF!</v>
      </c>
      <c r="J14" s="22" t="e">
        <f>IF(D14="Active",0,PRODUCT(G13,I13,F14))</f>
        <v>#REF!</v>
      </c>
      <c r="K14" s="12" t="e">
        <f>J14*E14</f>
        <v>#REF!</v>
      </c>
      <c r="L14" s="13" t="e">
        <f>#REF!</f>
        <v>#REF!</v>
      </c>
      <c r="M14" s="22" t="e">
        <f>(1+L14)^-B14</f>
        <v>#REF!</v>
      </c>
      <c r="N14" s="12" t="e">
        <f>K14*M14</f>
        <v>#REF!</v>
      </c>
    </row>
    <row r="15" spans="1:14" x14ac:dyDescent="0.3">
      <c r="B15" s="5">
        <f>B14+1</f>
        <v>2</v>
      </c>
      <c r="C15" s="5" t="e">
        <f>C14+1</f>
        <v>#REF!</v>
      </c>
      <c r="D15" s="8" t="e">
        <f t="shared" ref="D15:D63" si="0">IF(C15&lt;$D$10,"Active", "Retired")</f>
        <v>#REF!</v>
      </c>
      <c r="E15" s="24">
        <f t="shared" ref="E15:E63" si="1">$H$10</f>
        <v>50000</v>
      </c>
      <c r="F15" s="22" t="e">
        <f>VLOOKUP($C15,#REF!,3)</f>
        <v>#REF!</v>
      </c>
      <c r="G15" s="22" t="e">
        <f>(1-F15)*G14</f>
        <v>#REF!</v>
      </c>
      <c r="H15" s="22" t="e">
        <f>VLOOKUP($C15,#REF!,4)</f>
        <v>#REF!</v>
      </c>
      <c r="I15" s="22" t="e">
        <f>(1-H15)*I14</f>
        <v>#REF!</v>
      </c>
      <c r="J15" s="22" t="e">
        <f t="shared" ref="J15:J63" si="2">IF(D15="Active",0,PRODUCT(G14,I14,F15))</f>
        <v>#REF!</v>
      </c>
      <c r="K15" s="12" t="e">
        <f t="shared" ref="K15:K63" si="3">J15*E15</f>
        <v>#REF!</v>
      </c>
      <c r="L15" s="13" t="e">
        <f>#REF!</f>
        <v>#REF!</v>
      </c>
      <c r="M15" s="22" t="e">
        <f t="shared" ref="M15:M63" si="4">(1+L15)^-B15</f>
        <v>#REF!</v>
      </c>
      <c r="N15" s="12" t="e">
        <f t="shared" ref="N15:N63" si="5">K15*M15</f>
        <v>#REF!</v>
      </c>
    </row>
    <row r="16" spans="1:14" x14ac:dyDescent="0.3">
      <c r="B16" s="5">
        <f t="shared" ref="B16:C31" si="6">B15+1</f>
        <v>3</v>
      </c>
      <c r="C16" s="5" t="e">
        <f t="shared" si="6"/>
        <v>#REF!</v>
      </c>
      <c r="D16" s="8" t="e">
        <f t="shared" si="0"/>
        <v>#REF!</v>
      </c>
      <c r="E16" s="24">
        <f t="shared" si="1"/>
        <v>50000</v>
      </c>
      <c r="F16" s="22" t="e">
        <f>VLOOKUP($C16,#REF!,3)</f>
        <v>#REF!</v>
      </c>
      <c r="G16" s="22" t="e">
        <f t="shared" ref="G16:G63" si="7">(1-F16)*G15</f>
        <v>#REF!</v>
      </c>
      <c r="H16" s="22" t="e">
        <f>VLOOKUP($C16,#REF!,4)</f>
        <v>#REF!</v>
      </c>
      <c r="I16" s="22" t="e">
        <f t="shared" ref="I16:I63" si="8">(1-H16)*I15</f>
        <v>#REF!</v>
      </c>
      <c r="J16" s="22" t="e">
        <f t="shared" si="2"/>
        <v>#REF!</v>
      </c>
      <c r="K16" s="12" t="e">
        <f t="shared" si="3"/>
        <v>#REF!</v>
      </c>
      <c r="L16" s="13" t="e">
        <f>#REF!</f>
        <v>#REF!</v>
      </c>
      <c r="M16" s="22" t="e">
        <f t="shared" si="4"/>
        <v>#REF!</v>
      </c>
      <c r="N16" s="12" t="e">
        <f t="shared" si="5"/>
        <v>#REF!</v>
      </c>
    </row>
    <row r="17" spans="2:14" x14ac:dyDescent="0.3">
      <c r="B17" s="5">
        <f t="shared" si="6"/>
        <v>4</v>
      </c>
      <c r="C17" s="5" t="e">
        <f t="shared" si="6"/>
        <v>#REF!</v>
      </c>
      <c r="D17" s="8" t="e">
        <f t="shared" si="0"/>
        <v>#REF!</v>
      </c>
      <c r="E17" s="24">
        <f t="shared" si="1"/>
        <v>50000</v>
      </c>
      <c r="F17" s="22" t="e">
        <f>VLOOKUP($C17,#REF!,3)</f>
        <v>#REF!</v>
      </c>
      <c r="G17" s="22" t="e">
        <f t="shared" si="7"/>
        <v>#REF!</v>
      </c>
      <c r="H17" s="22" t="e">
        <f>VLOOKUP($C17,#REF!,4)</f>
        <v>#REF!</v>
      </c>
      <c r="I17" s="22" t="e">
        <f t="shared" si="8"/>
        <v>#REF!</v>
      </c>
      <c r="J17" s="22" t="e">
        <f t="shared" si="2"/>
        <v>#REF!</v>
      </c>
      <c r="K17" s="12" t="e">
        <f t="shared" si="3"/>
        <v>#REF!</v>
      </c>
      <c r="L17" s="13" t="e">
        <f>#REF!</f>
        <v>#REF!</v>
      </c>
      <c r="M17" s="22" t="e">
        <f t="shared" si="4"/>
        <v>#REF!</v>
      </c>
      <c r="N17" s="12" t="e">
        <f t="shared" si="5"/>
        <v>#REF!</v>
      </c>
    </row>
    <row r="18" spans="2:14" x14ac:dyDescent="0.3">
      <c r="B18" s="5">
        <f t="shared" si="6"/>
        <v>5</v>
      </c>
      <c r="C18" s="5" t="e">
        <f t="shared" si="6"/>
        <v>#REF!</v>
      </c>
      <c r="D18" s="8" t="e">
        <f t="shared" si="0"/>
        <v>#REF!</v>
      </c>
      <c r="E18" s="24">
        <f t="shared" si="1"/>
        <v>50000</v>
      </c>
      <c r="F18" s="22" t="e">
        <f>VLOOKUP($C18,#REF!,3)</f>
        <v>#REF!</v>
      </c>
      <c r="G18" s="22" t="e">
        <f t="shared" si="7"/>
        <v>#REF!</v>
      </c>
      <c r="H18" s="22" t="e">
        <f>VLOOKUP($C18,#REF!,4)</f>
        <v>#REF!</v>
      </c>
      <c r="I18" s="22" t="e">
        <f t="shared" si="8"/>
        <v>#REF!</v>
      </c>
      <c r="J18" s="22" t="e">
        <f t="shared" si="2"/>
        <v>#REF!</v>
      </c>
      <c r="K18" s="12" t="e">
        <f t="shared" si="3"/>
        <v>#REF!</v>
      </c>
      <c r="L18" s="13" t="e">
        <f>#REF!</f>
        <v>#REF!</v>
      </c>
      <c r="M18" s="22" t="e">
        <f t="shared" si="4"/>
        <v>#REF!</v>
      </c>
      <c r="N18" s="12" t="e">
        <f t="shared" si="5"/>
        <v>#REF!</v>
      </c>
    </row>
    <row r="19" spans="2:14" x14ac:dyDescent="0.3">
      <c r="B19" s="5">
        <f t="shared" si="6"/>
        <v>6</v>
      </c>
      <c r="C19" s="5" t="e">
        <f t="shared" si="6"/>
        <v>#REF!</v>
      </c>
      <c r="D19" s="8" t="e">
        <f t="shared" si="0"/>
        <v>#REF!</v>
      </c>
      <c r="E19" s="24">
        <f t="shared" si="1"/>
        <v>50000</v>
      </c>
      <c r="F19" s="22" t="e">
        <f>VLOOKUP($C19,#REF!,3)</f>
        <v>#REF!</v>
      </c>
      <c r="G19" s="22" t="e">
        <f t="shared" si="7"/>
        <v>#REF!</v>
      </c>
      <c r="H19" s="22" t="e">
        <f>VLOOKUP($C19,#REF!,4)</f>
        <v>#REF!</v>
      </c>
      <c r="I19" s="22" t="e">
        <f>(1-H19)*I18</f>
        <v>#REF!</v>
      </c>
      <c r="J19" s="22" t="e">
        <f t="shared" si="2"/>
        <v>#REF!</v>
      </c>
      <c r="K19" s="12" t="e">
        <f t="shared" si="3"/>
        <v>#REF!</v>
      </c>
      <c r="L19" s="13" t="e">
        <f>#REF!</f>
        <v>#REF!</v>
      </c>
      <c r="M19" s="22" t="e">
        <f t="shared" si="4"/>
        <v>#REF!</v>
      </c>
      <c r="N19" s="12" t="e">
        <f t="shared" si="5"/>
        <v>#REF!</v>
      </c>
    </row>
    <row r="20" spans="2:14" x14ac:dyDescent="0.3">
      <c r="B20" s="5">
        <f t="shared" si="6"/>
        <v>7</v>
      </c>
      <c r="C20" s="5" t="e">
        <f t="shared" si="6"/>
        <v>#REF!</v>
      </c>
      <c r="D20" s="8" t="e">
        <f t="shared" si="0"/>
        <v>#REF!</v>
      </c>
      <c r="E20" s="24">
        <f t="shared" si="1"/>
        <v>50000</v>
      </c>
      <c r="F20" s="22" t="e">
        <f>VLOOKUP($C20,#REF!,3)</f>
        <v>#REF!</v>
      </c>
      <c r="G20" s="22" t="e">
        <f t="shared" si="7"/>
        <v>#REF!</v>
      </c>
      <c r="H20" s="22" t="e">
        <f>VLOOKUP($C20,#REF!,4)</f>
        <v>#REF!</v>
      </c>
      <c r="I20" s="22" t="e">
        <f t="shared" si="8"/>
        <v>#REF!</v>
      </c>
      <c r="J20" s="22" t="e">
        <f t="shared" si="2"/>
        <v>#REF!</v>
      </c>
      <c r="K20" s="12" t="e">
        <f t="shared" si="3"/>
        <v>#REF!</v>
      </c>
      <c r="L20" s="13" t="e">
        <f>#REF!</f>
        <v>#REF!</v>
      </c>
      <c r="M20" s="22" t="e">
        <f t="shared" si="4"/>
        <v>#REF!</v>
      </c>
      <c r="N20" s="12" t="e">
        <f t="shared" si="5"/>
        <v>#REF!</v>
      </c>
    </row>
    <row r="21" spans="2:14" x14ac:dyDescent="0.3">
      <c r="B21" s="5">
        <f t="shared" si="6"/>
        <v>8</v>
      </c>
      <c r="C21" s="5" t="e">
        <f t="shared" si="6"/>
        <v>#REF!</v>
      </c>
      <c r="D21" s="8" t="e">
        <f t="shared" si="0"/>
        <v>#REF!</v>
      </c>
      <c r="E21" s="24">
        <f t="shared" si="1"/>
        <v>50000</v>
      </c>
      <c r="F21" s="22" t="e">
        <f>VLOOKUP($C21,#REF!,3)</f>
        <v>#REF!</v>
      </c>
      <c r="G21" s="22" t="e">
        <f t="shared" si="7"/>
        <v>#REF!</v>
      </c>
      <c r="H21" s="22" t="e">
        <f>VLOOKUP($C21,#REF!,4)</f>
        <v>#REF!</v>
      </c>
      <c r="I21" s="22" t="e">
        <f t="shared" si="8"/>
        <v>#REF!</v>
      </c>
      <c r="J21" s="22" t="e">
        <f t="shared" si="2"/>
        <v>#REF!</v>
      </c>
      <c r="K21" s="12" t="e">
        <f t="shared" si="3"/>
        <v>#REF!</v>
      </c>
      <c r="L21" s="13" t="e">
        <f>#REF!</f>
        <v>#REF!</v>
      </c>
      <c r="M21" s="22" t="e">
        <f t="shared" si="4"/>
        <v>#REF!</v>
      </c>
      <c r="N21" s="12" t="e">
        <f t="shared" si="5"/>
        <v>#REF!</v>
      </c>
    </row>
    <row r="22" spans="2:14" x14ac:dyDescent="0.3">
      <c r="B22" s="5">
        <f t="shared" si="6"/>
        <v>9</v>
      </c>
      <c r="C22" s="5" t="e">
        <f t="shared" si="6"/>
        <v>#REF!</v>
      </c>
      <c r="D22" s="8" t="e">
        <f t="shared" si="0"/>
        <v>#REF!</v>
      </c>
      <c r="E22" s="24">
        <f t="shared" si="1"/>
        <v>50000</v>
      </c>
      <c r="F22" s="22" t="e">
        <f>VLOOKUP($C22,#REF!,3)</f>
        <v>#REF!</v>
      </c>
      <c r="G22" s="22" t="e">
        <f t="shared" si="7"/>
        <v>#REF!</v>
      </c>
      <c r="H22" s="22" t="e">
        <f>VLOOKUP($C22,#REF!,4)</f>
        <v>#REF!</v>
      </c>
      <c r="I22" s="22" t="e">
        <f t="shared" si="8"/>
        <v>#REF!</v>
      </c>
      <c r="J22" s="22" t="e">
        <f t="shared" si="2"/>
        <v>#REF!</v>
      </c>
      <c r="K22" s="12" t="e">
        <f t="shared" si="3"/>
        <v>#REF!</v>
      </c>
      <c r="L22" s="13" t="e">
        <f>#REF!</f>
        <v>#REF!</v>
      </c>
      <c r="M22" s="22" t="e">
        <f t="shared" si="4"/>
        <v>#REF!</v>
      </c>
      <c r="N22" s="12" t="e">
        <f t="shared" si="5"/>
        <v>#REF!</v>
      </c>
    </row>
    <row r="23" spans="2:14" x14ac:dyDescent="0.3">
      <c r="B23" s="5">
        <f t="shared" si="6"/>
        <v>10</v>
      </c>
      <c r="C23" s="5" t="e">
        <f t="shared" si="6"/>
        <v>#REF!</v>
      </c>
      <c r="D23" s="8" t="e">
        <f t="shared" si="0"/>
        <v>#REF!</v>
      </c>
      <c r="E23" s="24">
        <f t="shared" si="1"/>
        <v>50000</v>
      </c>
      <c r="F23" s="22" t="e">
        <f>VLOOKUP($C23,#REF!,3)</f>
        <v>#REF!</v>
      </c>
      <c r="G23" s="22" t="e">
        <f t="shared" si="7"/>
        <v>#REF!</v>
      </c>
      <c r="H23" s="22" t="e">
        <f>VLOOKUP($C23,#REF!,4)</f>
        <v>#REF!</v>
      </c>
      <c r="I23" s="22" t="e">
        <f t="shared" si="8"/>
        <v>#REF!</v>
      </c>
      <c r="J23" s="22" t="e">
        <f t="shared" si="2"/>
        <v>#REF!</v>
      </c>
      <c r="K23" s="12" t="e">
        <f t="shared" si="3"/>
        <v>#REF!</v>
      </c>
      <c r="L23" s="13" t="e">
        <f>#REF!</f>
        <v>#REF!</v>
      </c>
      <c r="M23" s="22" t="e">
        <f t="shared" si="4"/>
        <v>#REF!</v>
      </c>
      <c r="N23" s="12" t="e">
        <f t="shared" si="5"/>
        <v>#REF!</v>
      </c>
    </row>
    <row r="24" spans="2:14" x14ac:dyDescent="0.3">
      <c r="B24" s="5">
        <f t="shared" si="6"/>
        <v>11</v>
      </c>
      <c r="C24" s="5" t="e">
        <f t="shared" si="6"/>
        <v>#REF!</v>
      </c>
      <c r="D24" s="8" t="e">
        <f t="shared" si="0"/>
        <v>#REF!</v>
      </c>
      <c r="E24" s="24">
        <f t="shared" si="1"/>
        <v>50000</v>
      </c>
      <c r="F24" s="22" t="e">
        <f>VLOOKUP($C24,#REF!,3)</f>
        <v>#REF!</v>
      </c>
      <c r="G24" s="22" t="e">
        <f t="shared" si="7"/>
        <v>#REF!</v>
      </c>
      <c r="H24" s="22" t="e">
        <f>VLOOKUP($C24,#REF!,4)</f>
        <v>#REF!</v>
      </c>
      <c r="I24" s="22" t="e">
        <f t="shared" si="8"/>
        <v>#REF!</v>
      </c>
      <c r="J24" s="22" t="e">
        <f t="shared" si="2"/>
        <v>#REF!</v>
      </c>
      <c r="K24" s="12" t="e">
        <f t="shared" si="3"/>
        <v>#REF!</v>
      </c>
      <c r="L24" s="13" t="e">
        <f>#REF!</f>
        <v>#REF!</v>
      </c>
      <c r="M24" s="22" t="e">
        <f t="shared" si="4"/>
        <v>#REF!</v>
      </c>
      <c r="N24" s="12" t="e">
        <f t="shared" si="5"/>
        <v>#REF!</v>
      </c>
    </row>
    <row r="25" spans="2:14" x14ac:dyDescent="0.3">
      <c r="B25" s="5">
        <f t="shared" si="6"/>
        <v>12</v>
      </c>
      <c r="C25" s="5" t="e">
        <f t="shared" si="6"/>
        <v>#REF!</v>
      </c>
      <c r="D25" s="8" t="e">
        <f t="shared" si="0"/>
        <v>#REF!</v>
      </c>
      <c r="E25" s="24">
        <f t="shared" si="1"/>
        <v>50000</v>
      </c>
      <c r="F25" s="22" t="e">
        <f>VLOOKUP($C25,#REF!,3)</f>
        <v>#REF!</v>
      </c>
      <c r="G25" s="22" t="e">
        <f t="shared" si="7"/>
        <v>#REF!</v>
      </c>
      <c r="H25" s="22" t="e">
        <f>VLOOKUP($C25,#REF!,4)</f>
        <v>#REF!</v>
      </c>
      <c r="I25" s="22" t="e">
        <f t="shared" si="8"/>
        <v>#REF!</v>
      </c>
      <c r="J25" s="22" t="e">
        <f t="shared" si="2"/>
        <v>#REF!</v>
      </c>
      <c r="K25" s="12" t="e">
        <f t="shared" si="3"/>
        <v>#REF!</v>
      </c>
      <c r="L25" s="13" t="e">
        <f>#REF!</f>
        <v>#REF!</v>
      </c>
      <c r="M25" s="22" t="e">
        <f t="shared" si="4"/>
        <v>#REF!</v>
      </c>
      <c r="N25" s="12" t="e">
        <f t="shared" si="5"/>
        <v>#REF!</v>
      </c>
    </row>
    <row r="26" spans="2:14" x14ac:dyDescent="0.3">
      <c r="B26" s="5">
        <f t="shared" si="6"/>
        <v>13</v>
      </c>
      <c r="C26" s="5" t="e">
        <f t="shared" si="6"/>
        <v>#REF!</v>
      </c>
      <c r="D26" s="8" t="e">
        <f t="shared" si="0"/>
        <v>#REF!</v>
      </c>
      <c r="E26" s="24">
        <f t="shared" si="1"/>
        <v>50000</v>
      </c>
      <c r="F26" s="22" t="e">
        <f>VLOOKUP($C26,#REF!,3)</f>
        <v>#REF!</v>
      </c>
      <c r="G26" s="22" t="e">
        <f t="shared" si="7"/>
        <v>#REF!</v>
      </c>
      <c r="H26" s="22" t="e">
        <f>VLOOKUP($C26,#REF!,4)</f>
        <v>#REF!</v>
      </c>
      <c r="I26" s="22" t="e">
        <f t="shared" si="8"/>
        <v>#REF!</v>
      </c>
      <c r="J26" s="22" t="e">
        <f t="shared" si="2"/>
        <v>#REF!</v>
      </c>
      <c r="K26" s="12" t="e">
        <f t="shared" si="3"/>
        <v>#REF!</v>
      </c>
      <c r="L26" s="13" t="e">
        <f>#REF!</f>
        <v>#REF!</v>
      </c>
      <c r="M26" s="22" t="e">
        <f t="shared" si="4"/>
        <v>#REF!</v>
      </c>
      <c r="N26" s="12" t="e">
        <f t="shared" si="5"/>
        <v>#REF!</v>
      </c>
    </row>
    <row r="27" spans="2:14" x14ac:dyDescent="0.3">
      <c r="B27" s="5">
        <f t="shared" si="6"/>
        <v>14</v>
      </c>
      <c r="C27" s="5" t="e">
        <f t="shared" si="6"/>
        <v>#REF!</v>
      </c>
      <c r="D27" s="8" t="e">
        <f t="shared" si="0"/>
        <v>#REF!</v>
      </c>
      <c r="E27" s="24">
        <f t="shared" si="1"/>
        <v>50000</v>
      </c>
      <c r="F27" s="22" t="e">
        <f>VLOOKUP($C27,#REF!,3)</f>
        <v>#REF!</v>
      </c>
      <c r="G27" s="22" t="e">
        <f t="shared" si="7"/>
        <v>#REF!</v>
      </c>
      <c r="H27" s="22" t="e">
        <f>VLOOKUP($C27,#REF!,4)</f>
        <v>#REF!</v>
      </c>
      <c r="I27" s="22" t="e">
        <f t="shared" si="8"/>
        <v>#REF!</v>
      </c>
      <c r="J27" s="22" t="e">
        <f t="shared" si="2"/>
        <v>#REF!</v>
      </c>
      <c r="K27" s="12" t="e">
        <f t="shared" si="3"/>
        <v>#REF!</v>
      </c>
      <c r="L27" s="13" t="e">
        <f>#REF!</f>
        <v>#REF!</v>
      </c>
      <c r="M27" s="22" t="e">
        <f t="shared" si="4"/>
        <v>#REF!</v>
      </c>
      <c r="N27" s="12" t="e">
        <f t="shared" si="5"/>
        <v>#REF!</v>
      </c>
    </row>
    <row r="28" spans="2:14" x14ac:dyDescent="0.3">
      <c r="B28" s="5">
        <f t="shared" si="6"/>
        <v>15</v>
      </c>
      <c r="C28" s="5" t="e">
        <f t="shared" si="6"/>
        <v>#REF!</v>
      </c>
      <c r="D28" s="8" t="e">
        <f t="shared" si="0"/>
        <v>#REF!</v>
      </c>
      <c r="E28" s="24">
        <f t="shared" si="1"/>
        <v>50000</v>
      </c>
      <c r="F28" s="22" t="e">
        <f>VLOOKUP($C28,#REF!,3)</f>
        <v>#REF!</v>
      </c>
      <c r="G28" s="22" t="e">
        <f t="shared" si="7"/>
        <v>#REF!</v>
      </c>
      <c r="H28" s="22" t="e">
        <f>VLOOKUP($C28,#REF!,4)</f>
        <v>#REF!</v>
      </c>
      <c r="I28" s="22" t="e">
        <f t="shared" si="8"/>
        <v>#REF!</v>
      </c>
      <c r="J28" s="22" t="e">
        <f t="shared" si="2"/>
        <v>#REF!</v>
      </c>
      <c r="K28" s="12" t="e">
        <f t="shared" si="3"/>
        <v>#REF!</v>
      </c>
      <c r="L28" s="13" t="e">
        <f>#REF!</f>
        <v>#REF!</v>
      </c>
      <c r="M28" s="22" t="e">
        <f t="shared" si="4"/>
        <v>#REF!</v>
      </c>
      <c r="N28" s="12" t="e">
        <f t="shared" si="5"/>
        <v>#REF!</v>
      </c>
    </row>
    <row r="29" spans="2:14" x14ac:dyDescent="0.3">
      <c r="B29" s="5">
        <f t="shared" si="6"/>
        <v>16</v>
      </c>
      <c r="C29" s="5" t="e">
        <f t="shared" si="6"/>
        <v>#REF!</v>
      </c>
      <c r="D29" s="8" t="e">
        <f t="shared" si="0"/>
        <v>#REF!</v>
      </c>
      <c r="E29" s="24">
        <f t="shared" si="1"/>
        <v>50000</v>
      </c>
      <c r="F29" s="22" t="e">
        <f>VLOOKUP($C29,#REF!,3)</f>
        <v>#REF!</v>
      </c>
      <c r="G29" s="22" t="e">
        <f t="shared" si="7"/>
        <v>#REF!</v>
      </c>
      <c r="H29" s="22" t="e">
        <f>VLOOKUP($C29,#REF!,4)</f>
        <v>#REF!</v>
      </c>
      <c r="I29" s="22" t="e">
        <f t="shared" si="8"/>
        <v>#REF!</v>
      </c>
      <c r="J29" s="22" t="e">
        <f t="shared" si="2"/>
        <v>#REF!</v>
      </c>
      <c r="K29" s="12" t="e">
        <f t="shared" si="3"/>
        <v>#REF!</v>
      </c>
      <c r="L29" s="13" t="e">
        <f>#REF!</f>
        <v>#REF!</v>
      </c>
      <c r="M29" s="22" t="e">
        <f t="shared" si="4"/>
        <v>#REF!</v>
      </c>
      <c r="N29" s="12" t="e">
        <f t="shared" si="5"/>
        <v>#REF!</v>
      </c>
    </row>
    <row r="30" spans="2:14" x14ac:dyDescent="0.3">
      <c r="B30" s="5">
        <f t="shared" si="6"/>
        <v>17</v>
      </c>
      <c r="C30" s="5" t="e">
        <f t="shared" si="6"/>
        <v>#REF!</v>
      </c>
      <c r="D30" s="8" t="e">
        <f t="shared" si="0"/>
        <v>#REF!</v>
      </c>
      <c r="E30" s="24">
        <f t="shared" si="1"/>
        <v>50000</v>
      </c>
      <c r="F30" s="22" t="e">
        <f>VLOOKUP($C30,#REF!,3)</f>
        <v>#REF!</v>
      </c>
      <c r="G30" s="22" t="e">
        <f t="shared" si="7"/>
        <v>#REF!</v>
      </c>
      <c r="H30" s="22" t="e">
        <f>VLOOKUP($C30,#REF!,4)</f>
        <v>#REF!</v>
      </c>
      <c r="I30" s="22" t="e">
        <f t="shared" si="8"/>
        <v>#REF!</v>
      </c>
      <c r="J30" s="22" t="e">
        <f t="shared" si="2"/>
        <v>#REF!</v>
      </c>
      <c r="K30" s="12" t="e">
        <f t="shared" si="3"/>
        <v>#REF!</v>
      </c>
      <c r="L30" s="13" t="e">
        <f>#REF!</f>
        <v>#REF!</v>
      </c>
      <c r="M30" s="22" t="e">
        <f t="shared" si="4"/>
        <v>#REF!</v>
      </c>
      <c r="N30" s="12" t="e">
        <f t="shared" si="5"/>
        <v>#REF!</v>
      </c>
    </row>
    <row r="31" spans="2:14" x14ac:dyDescent="0.3">
      <c r="B31" s="5">
        <f t="shared" si="6"/>
        <v>18</v>
      </c>
      <c r="C31" s="5" t="e">
        <f t="shared" si="6"/>
        <v>#REF!</v>
      </c>
      <c r="D31" s="8" t="e">
        <f t="shared" si="0"/>
        <v>#REF!</v>
      </c>
      <c r="E31" s="24">
        <f t="shared" si="1"/>
        <v>50000</v>
      </c>
      <c r="F31" s="22" t="e">
        <f>VLOOKUP($C31,#REF!,3)</f>
        <v>#REF!</v>
      </c>
      <c r="G31" s="22" t="e">
        <f t="shared" si="7"/>
        <v>#REF!</v>
      </c>
      <c r="H31" s="22" t="e">
        <f>VLOOKUP($C31,#REF!,4)</f>
        <v>#REF!</v>
      </c>
      <c r="I31" s="22" t="e">
        <f t="shared" si="8"/>
        <v>#REF!</v>
      </c>
      <c r="J31" s="22" t="e">
        <f t="shared" si="2"/>
        <v>#REF!</v>
      </c>
      <c r="K31" s="12" t="e">
        <f t="shared" si="3"/>
        <v>#REF!</v>
      </c>
      <c r="L31" s="13" t="e">
        <f>#REF!</f>
        <v>#REF!</v>
      </c>
      <c r="M31" s="22" t="e">
        <f t="shared" si="4"/>
        <v>#REF!</v>
      </c>
      <c r="N31" s="12" t="e">
        <f t="shared" si="5"/>
        <v>#REF!</v>
      </c>
    </row>
    <row r="32" spans="2:14" x14ac:dyDescent="0.3">
      <c r="B32" s="5">
        <f t="shared" ref="B32:C47" si="9">B31+1</f>
        <v>19</v>
      </c>
      <c r="C32" s="5" t="e">
        <f t="shared" si="9"/>
        <v>#REF!</v>
      </c>
      <c r="D32" s="8" t="e">
        <f t="shared" si="0"/>
        <v>#REF!</v>
      </c>
      <c r="E32" s="24">
        <f t="shared" si="1"/>
        <v>50000</v>
      </c>
      <c r="F32" s="22" t="e">
        <f>VLOOKUP($C32,#REF!,3)</f>
        <v>#REF!</v>
      </c>
      <c r="G32" s="22" t="e">
        <f t="shared" si="7"/>
        <v>#REF!</v>
      </c>
      <c r="H32" s="22" t="e">
        <f>VLOOKUP($C32,#REF!,4)</f>
        <v>#REF!</v>
      </c>
      <c r="I32" s="22" t="e">
        <f t="shared" si="8"/>
        <v>#REF!</v>
      </c>
      <c r="J32" s="22" t="e">
        <f t="shared" si="2"/>
        <v>#REF!</v>
      </c>
      <c r="K32" s="12" t="e">
        <f t="shared" si="3"/>
        <v>#REF!</v>
      </c>
      <c r="L32" s="13" t="e">
        <f>#REF!</f>
        <v>#REF!</v>
      </c>
      <c r="M32" s="22" t="e">
        <f t="shared" si="4"/>
        <v>#REF!</v>
      </c>
      <c r="N32" s="12" t="e">
        <f t="shared" si="5"/>
        <v>#REF!</v>
      </c>
    </row>
    <row r="33" spans="2:14" x14ac:dyDescent="0.3">
      <c r="B33" s="5">
        <f t="shared" si="9"/>
        <v>20</v>
      </c>
      <c r="C33" s="5" t="e">
        <f t="shared" si="9"/>
        <v>#REF!</v>
      </c>
      <c r="D33" s="8" t="e">
        <f t="shared" si="0"/>
        <v>#REF!</v>
      </c>
      <c r="E33" s="24">
        <f t="shared" si="1"/>
        <v>50000</v>
      </c>
      <c r="F33" s="22" t="e">
        <f>VLOOKUP($C33,#REF!,3)</f>
        <v>#REF!</v>
      </c>
      <c r="G33" s="22" t="e">
        <f t="shared" si="7"/>
        <v>#REF!</v>
      </c>
      <c r="H33" s="22" t="e">
        <f>VLOOKUP($C33,#REF!,4)</f>
        <v>#REF!</v>
      </c>
      <c r="I33" s="22" t="e">
        <f t="shared" si="8"/>
        <v>#REF!</v>
      </c>
      <c r="J33" s="22" t="e">
        <f t="shared" si="2"/>
        <v>#REF!</v>
      </c>
      <c r="K33" s="12" t="e">
        <f t="shared" si="3"/>
        <v>#REF!</v>
      </c>
      <c r="L33" s="13" t="e">
        <f>#REF!</f>
        <v>#REF!</v>
      </c>
      <c r="M33" s="22" t="e">
        <f t="shared" si="4"/>
        <v>#REF!</v>
      </c>
      <c r="N33" s="12" t="e">
        <f t="shared" si="5"/>
        <v>#REF!</v>
      </c>
    </row>
    <row r="34" spans="2:14" x14ac:dyDescent="0.3">
      <c r="B34" s="5">
        <f t="shared" si="9"/>
        <v>21</v>
      </c>
      <c r="C34" s="5" t="e">
        <f t="shared" si="9"/>
        <v>#REF!</v>
      </c>
      <c r="D34" s="8" t="e">
        <f t="shared" si="0"/>
        <v>#REF!</v>
      </c>
      <c r="E34" s="24">
        <f t="shared" si="1"/>
        <v>50000</v>
      </c>
      <c r="F34" s="22" t="e">
        <f>VLOOKUP($C34,#REF!,3)</f>
        <v>#REF!</v>
      </c>
      <c r="G34" s="22" t="e">
        <f t="shared" si="7"/>
        <v>#REF!</v>
      </c>
      <c r="H34" s="22" t="e">
        <f>VLOOKUP($C34,#REF!,4)</f>
        <v>#REF!</v>
      </c>
      <c r="I34" s="22" t="e">
        <f t="shared" si="8"/>
        <v>#REF!</v>
      </c>
      <c r="J34" s="22" t="e">
        <f t="shared" si="2"/>
        <v>#REF!</v>
      </c>
      <c r="K34" s="12" t="e">
        <f t="shared" si="3"/>
        <v>#REF!</v>
      </c>
      <c r="L34" s="13" t="e">
        <f>#REF!</f>
        <v>#REF!</v>
      </c>
      <c r="M34" s="22" t="e">
        <f t="shared" si="4"/>
        <v>#REF!</v>
      </c>
      <c r="N34" s="12" t="e">
        <f t="shared" si="5"/>
        <v>#REF!</v>
      </c>
    </row>
    <row r="35" spans="2:14" x14ac:dyDescent="0.3">
      <c r="B35" s="5">
        <f t="shared" si="9"/>
        <v>22</v>
      </c>
      <c r="C35" s="5" t="e">
        <f t="shared" si="9"/>
        <v>#REF!</v>
      </c>
      <c r="D35" s="8" t="e">
        <f t="shared" si="0"/>
        <v>#REF!</v>
      </c>
      <c r="E35" s="24">
        <f t="shared" si="1"/>
        <v>50000</v>
      </c>
      <c r="F35" s="22" t="e">
        <f>VLOOKUP($C35,#REF!,3)</f>
        <v>#REF!</v>
      </c>
      <c r="G35" s="22" t="e">
        <f t="shared" si="7"/>
        <v>#REF!</v>
      </c>
      <c r="H35" s="22" t="e">
        <f>VLOOKUP($C35,#REF!,4)</f>
        <v>#REF!</v>
      </c>
      <c r="I35" s="22" t="e">
        <f t="shared" si="8"/>
        <v>#REF!</v>
      </c>
      <c r="J35" s="22" t="e">
        <f t="shared" si="2"/>
        <v>#REF!</v>
      </c>
      <c r="K35" s="12" t="e">
        <f t="shared" si="3"/>
        <v>#REF!</v>
      </c>
      <c r="L35" s="13" t="e">
        <f>#REF!</f>
        <v>#REF!</v>
      </c>
      <c r="M35" s="22" t="e">
        <f t="shared" si="4"/>
        <v>#REF!</v>
      </c>
      <c r="N35" s="12" t="e">
        <f t="shared" si="5"/>
        <v>#REF!</v>
      </c>
    </row>
    <row r="36" spans="2:14" x14ac:dyDescent="0.3">
      <c r="B36" s="5">
        <f t="shared" si="9"/>
        <v>23</v>
      </c>
      <c r="C36" s="5" t="e">
        <f t="shared" si="9"/>
        <v>#REF!</v>
      </c>
      <c r="D36" s="8" t="e">
        <f t="shared" si="0"/>
        <v>#REF!</v>
      </c>
      <c r="E36" s="24">
        <f t="shared" si="1"/>
        <v>50000</v>
      </c>
      <c r="F36" s="22" t="e">
        <f>VLOOKUP($C36,#REF!,3)</f>
        <v>#REF!</v>
      </c>
      <c r="G36" s="22" t="e">
        <f t="shared" si="7"/>
        <v>#REF!</v>
      </c>
      <c r="H36" s="22" t="e">
        <f>VLOOKUP($C36,#REF!,4)</f>
        <v>#REF!</v>
      </c>
      <c r="I36" s="22" t="e">
        <f t="shared" si="8"/>
        <v>#REF!</v>
      </c>
      <c r="J36" s="22" t="e">
        <f t="shared" si="2"/>
        <v>#REF!</v>
      </c>
      <c r="K36" s="12" t="e">
        <f t="shared" si="3"/>
        <v>#REF!</v>
      </c>
      <c r="L36" s="13" t="e">
        <f>#REF!</f>
        <v>#REF!</v>
      </c>
      <c r="M36" s="22" t="e">
        <f t="shared" si="4"/>
        <v>#REF!</v>
      </c>
      <c r="N36" s="12" t="e">
        <f t="shared" si="5"/>
        <v>#REF!</v>
      </c>
    </row>
    <row r="37" spans="2:14" x14ac:dyDescent="0.3">
      <c r="B37" s="5">
        <f t="shared" si="9"/>
        <v>24</v>
      </c>
      <c r="C37" s="5" t="e">
        <f t="shared" si="9"/>
        <v>#REF!</v>
      </c>
      <c r="D37" s="8" t="e">
        <f t="shared" si="0"/>
        <v>#REF!</v>
      </c>
      <c r="E37" s="24">
        <f t="shared" si="1"/>
        <v>50000</v>
      </c>
      <c r="F37" s="22" t="e">
        <f>VLOOKUP($C37,#REF!,3)</f>
        <v>#REF!</v>
      </c>
      <c r="G37" s="22" t="e">
        <f t="shared" si="7"/>
        <v>#REF!</v>
      </c>
      <c r="H37" s="22" t="e">
        <f>VLOOKUP($C37,#REF!,4)</f>
        <v>#REF!</v>
      </c>
      <c r="I37" s="22" t="e">
        <f t="shared" si="8"/>
        <v>#REF!</v>
      </c>
      <c r="J37" s="22" t="e">
        <f t="shared" si="2"/>
        <v>#REF!</v>
      </c>
      <c r="K37" s="12" t="e">
        <f t="shared" si="3"/>
        <v>#REF!</v>
      </c>
      <c r="L37" s="13" t="e">
        <f>#REF!</f>
        <v>#REF!</v>
      </c>
      <c r="M37" s="22" t="e">
        <f t="shared" si="4"/>
        <v>#REF!</v>
      </c>
      <c r="N37" s="12" t="e">
        <f t="shared" si="5"/>
        <v>#REF!</v>
      </c>
    </row>
    <row r="38" spans="2:14" x14ac:dyDescent="0.3">
      <c r="B38" s="5">
        <f t="shared" si="9"/>
        <v>25</v>
      </c>
      <c r="C38" s="5" t="e">
        <f t="shared" si="9"/>
        <v>#REF!</v>
      </c>
      <c r="D38" s="8" t="e">
        <f t="shared" si="0"/>
        <v>#REF!</v>
      </c>
      <c r="E38" s="24">
        <f t="shared" si="1"/>
        <v>50000</v>
      </c>
      <c r="F38" s="22" t="e">
        <f>VLOOKUP($C38,#REF!,3)</f>
        <v>#REF!</v>
      </c>
      <c r="G38" s="22" t="e">
        <f t="shared" si="7"/>
        <v>#REF!</v>
      </c>
      <c r="H38" s="22" t="e">
        <f>VLOOKUP($C38,#REF!,4)</f>
        <v>#REF!</v>
      </c>
      <c r="I38" s="22" t="e">
        <f t="shared" si="8"/>
        <v>#REF!</v>
      </c>
      <c r="J38" s="22" t="e">
        <f t="shared" si="2"/>
        <v>#REF!</v>
      </c>
      <c r="K38" s="12" t="e">
        <f t="shared" si="3"/>
        <v>#REF!</v>
      </c>
      <c r="L38" s="13" t="e">
        <f>#REF!</f>
        <v>#REF!</v>
      </c>
      <c r="M38" s="22" t="e">
        <f t="shared" si="4"/>
        <v>#REF!</v>
      </c>
      <c r="N38" s="12" t="e">
        <f t="shared" si="5"/>
        <v>#REF!</v>
      </c>
    </row>
    <row r="39" spans="2:14" x14ac:dyDescent="0.3">
      <c r="B39" s="5">
        <f t="shared" si="9"/>
        <v>26</v>
      </c>
      <c r="C39" s="5" t="e">
        <f t="shared" si="9"/>
        <v>#REF!</v>
      </c>
      <c r="D39" s="8" t="e">
        <f t="shared" si="0"/>
        <v>#REF!</v>
      </c>
      <c r="E39" s="24">
        <f t="shared" si="1"/>
        <v>50000</v>
      </c>
      <c r="F39" s="22" t="e">
        <f>VLOOKUP($C39,#REF!,3)</f>
        <v>#REF!</v>
      </c>
      <c r="G39" s="22" t="e">
        <f t="shared" si="7"/>
        <v>#REF!</v>
      </c>
      <c r="H39" s="22" t="e">
        <f>VLOOKUP($C39,#REF!,4)</f>
        <v>#REF!</v>
      </c>
      <c r="I39" s="22" t="e">
        <f t="shared" si="8"/>
        <v>#REF!</v>
      </c>
      <c r="J39" s="22" t="e">
        <f t="shared" si="2"/>
        <v>#REF!</v>
      </c>
      <c r="K39" s="12" t="e">
        <f t="shared" si="3"/>
        <v>#REF!</v>
      </c>
      <c r="L39" s="13" t="e">
        <f>#REF!</f>
        <v>#REF!</v>
      </c>
      <c r="M39" s="22" t="e">
        <f t="shared" si="4"/>
        <v>#REF!</v>
      </c>
      <c r="N39" s="12" t="e">
        <f t="shared" si="5"/>
        <v>#REF!</v>
      </c>
    </row>
    <row r="40" spans="2:14" x14ac:dyDescent="0.3">
      <c r="B40" s="5">
        <f t="shared" si="9"/>
        <v>27</v>
      </c>
      <c r="C40" s="5" t="e">
        <f t="shared" si="9"/>
        <v>#REF!</v>
      </c>
      <c r="D40" s="8" t="e">
        <f t="shared" si="0"/>
        <v>#REF!</v>
      </c>
      <c r="E40" s="24">
        <f t="shared" si="1"/>
        <v>50000</v>
      </c>
      <c r="F40" s="22" t="e">
        <f>VLOOKUP($C40,#REF!,3)</f>
        <v>#REF!</v>
      </c>
      <c r="G40" s="22" t="e">
        <f t="shared" si="7"/>
        <v>#REF!</v>
      </c>
      <c r="H40" s="22" t="e">
        <f>VLOOKUP($C40,#REF!,4)</f>
        <v>#REF!</v>
      </c>
      <c r="I40" s="22" t="e">
        <f t="shared" si="8"/>
        <v>#REF!</v>
      </c>
      <c r="J40" s="22" t="e">
        <f t="shared" si="2"/>
        <v>#REF!</v>
      </c>
      <c r="K40" s="12" t="e">
        <f t="shared" si="3"/>
        <v>#REF!</v>
      </c>
      <c r="L40" s="13" t="e">
        <f>#REF!</f>
        <v>#REF!</v>
      </c>
      <c r="M40" s="22" t="e">
        <f t="shared" si="4"/>
        <v>#REF!</v>
      </c>
      <c r="N40" s="12" t="e">
        <f t="shared" si="5"/>
        <v>#REF!</v>
      </c>
    </row>
    <row r="41" spans="2:14" x14ac:dyDescent="0.3">
      <c r="B41" s="5">
        <f t="shared" si="9"/>
        <v>28</v>
      </c>
      <c r="C41" s="5" t="e">
        <f t="shared" si="9"/>
        <v>#REF!</v>
      </c>
      <c r="D41" s="8" t="e">
        <f t="shared" si="0"/>
        <v>#REF!</v>
      </c>
      <c r="E41" s="24">
        <f t="shared" si="1"/>
        <v>50000</v>
      </c>
      <c r="F41" s="22" t="e">
        <f>VLOOKUP($C41,#REF!,3)</f>
        <v>#REF!</v>
      </c>
      <c r="G41" s="22" t="e">
        <f t="shared" si="7"/>
        <v>#REF!</v>
      </c>
      <c r="H41" s="22" t="e">
        <f>VLOOKUP($C41,#REF!,4)</f>
        <v>#REF!</v>
      </c>
      <c r="I41" s="22" t="e">
        <f t="shared" si="8"/>
        <v>#REF!</v>
      </c>
      <c r="J41" s="22" t="e">
        <f t="shared" si="2"/>
        <v>#REF!</v>
      </c>
      <c r="K41" s="12" t="e">
        <f t="shared" si="3"/>
        <v>#REF!</v>
      </c>
      <c r="L41" s="13" t="e">
        <f>#REF!</f>
        <v>#REF!</v>
      </c>
      <c r="M41" s="22" t="e">
        <f t="shared" si="4"/>
        <v>#REF!</v>
      </c>
      <c r="N41" s="12" t="e">
        <f t="shared" si="5"/>
        <v>#REF!</v>
      </c>
    </row>
    <row r="42" spans="2:14" x14ac:dyDescent="0.3">
      <c r="B42" s="5">
        <f t="shared" si="9"/>
        <v>29</v>
      </c>
      <c r="C42" s="5" t="e">
        <f t="shared" si="9"/>
        <v>#REF!</v>
      </c>
      <c r="D42" s="8" t="e">
        <f t="shared" si="0"/>
        <v>#REF!</v>
      </c>
      <c r="E42" s="24">
        <f t="shared" si="1"/>
        <v>50000</v>
      </c>
      <c r="F42" s="22" t="e">
        <f>VLOOKUP($C42,#REF!,3)</f>
        <v>#REF!</v>
      </c>
      <c r="G42" s="22" t="e">
        <f t="shared" si="7"/>
        <v>#REF!</v>
      </c>
      <c r="H42" s="22" t="e">
        <f>VLOOKUP($C42,#REF!,4)</f>
        <v>#REF!</v>
      </c>
      <c r="I42" s="22" t="e">
        <f t="shared" si="8"/>
        <v>#REF!</v>
      </c>
      <c r="J42" s="22" t="e">
        <f t="shared" si="2"/>
        <v>#REF!</v>
      </c>
      <c r="K42" s="12" t="e">
        <f t="shared" si="3"/>
        <v>#REF!</v>
      </c>
      <c r="L42" s="13" t="e">
        <f>#REF!</f>
        <v>#REF!</v>
      </c>
      <c r="M42" s="22" t="e">
        <f t="shared" si="4"/>
        <v>#REF!</v>
      </c>
      <c r="N42" s="12" t="e">
        <f t="shared" si="5"/>
        <v>#REF!</v>
      </c>
    </row>
    <row r="43" spans="2:14" x14ac:dyDescent="0.3">
      <c r="B43" s="5">
        <f t="shared" si="9"/>
        <v>30</v>
      </c>
      <c r="C43" s="5" t="e">
        <f t="shared" si="9"/>
        <v>#REF!</v>
      </c>
      <c r="D43" s="8" t="e">
        <f t="shared" si="0"/>
        <v>#REF!</v>
      </c>
      <c r="E43" s="24">
        <f t="shared" si="1"/>
        <v>50000</v>
      </c>
      <c r="F43" s="22" t="e">
        <f>VLOOKUP($C43,#REF!,3)</f>
        <v>#REF!</v>
      </c>
      <c r="G43" s="22" t="e">
        <f t="shared" si="7"/>
        <v>#REF!</v>
      </c>
      <c r="H43" s="22" t="e">
        <f>VLOOKUP($C43,#REF!,4)</f>
        <v>#REF!</v>
      </c>
      <c r="I43" s="22" t="e">
        <f t="shared" si="8"/>
        <v>#REF!</v>
      </c>
      <c r="J43" s="22" t="e">
        <f t="shared" si="2"/>
        <v>#REF!</v>
      </c>
      <c r="K43" s="12" t="e">
        <f t="shared" si="3"/>
        <v>#REF!</v>
      </c>
      <c r="L43" s="13" t="e">
        <f>#REF!</f>
        <v>#REF!</v>
      </c>
      <c r="M43" s="22" t="e">
        <f t="shared" si="4"/>
        <v>#REF!</v>
      </c>
      <c r="N43" s="12" t="e">
        <f t="shared" si="5"/>
        <v>#REF!</v>
      </c>
    </row>
    <row r="44" spans="2:14" x14ac:dyDescent="0.3">
      <c r="B44" s="5">
        <f t="shared" si="9"/>
        <v>31</v>
      </c>
      <c r="C44" s="5" t="e">
        <f t="shared" si="9"/>
        <v>#REF!</v>
      </c>
      <c r="D44" s="8" t="e">
        <f t="shared" si="0"/>
        <v>#REF!</v>
      </c>
      <c r="E44" s="24">
        <f t="shared" si="1"/>
        <v>50000</v>
      </c>
      <c r="F44" s="22" t="e">
        <f>VLOOKUP($C44,#REF!,3)</f>
        <v>#REF!</v>
      </c>
      <c r="G44" s="22" t="e">
        <f t="shared" si="7"/>
        <v>#REF!</v>
      </c>
      <c r="H44" s="22" t="e">
        <f>VLOOKUP($C44,#REF!,4)</f>
        <v>#REF!</v>
      </c>
      <c r="I44" s="22" t="e">
        <f t="shared" si="8"/>
        <v>#REF!</v>
      </c>
      <c r="J44" s="22" t="e">
        <f t="shared" si="2"/>
        <v>#REF!</v>
      </c>
      <c r="K44" s="12" t="e">
        <f t="shared" si="3"/>
        <v>#REF!</v>
      </c>
      <c r="L44" s="13" t="e">
        <f>#REF!</f>
        <v>#REF!</v>
      </c>
      <c r="M44" s="22" t="e">
        <f t="shared" si="4"/>
        <v>#REF!</v>
      </c>
      <c r="N44" s="12" t="e">
        <f t="shared" si="5"/>
        <v>#REF!</v>
      </c>
    </row>
    <row r="45" spans="2:14" x14ac:dyDescent="0.3">
      <c r="B45" s="5">
        <f t="shared" si="9"/>
        <v>32</v>
      </c>
      <c r="C45" s="5" t="e">
        <f t="shared" si="9"/>
        <v>#REF!</v>
      </c>
      <c r="D45" s="8" t="e">
        <f t="shared" si="0"/>
        <v>#REF!</v>
      </c>
      <c r="E45" s="24">
        <f t="shared" si="1"/>
        <v>50000</v>
      </c>
      <c r="F45" s="22" t="e">
        <f>VLOOKUP($C45,#REF!,3)</f>
        <v>#REF!</v>
      </c>
      <c r="G45" s="22" t="e">
        <f t="shared" si="7"/>
        <v>#REF!</v>
      </c>
      <c r="H45" s="22" t="e">
        <f>VLOOKUP($C45,#REF!,4)</f>
        <v>#REF!</v>
      </c>
      <c r="I45" s="22" t="e">
        <f t="shared" si="8"/>
        <v>#REF!</v>
      </c>
      <c r="J45" s="22" t="e">
        <f t="shared" si="2"/>
        <v>#REF!</v>
      </c>
      <c r="K45" s="12" t="e">
        <f t="shared" si="3"/>
        <v>#REF!</v>
      </c>
      <c r="L45" s="13" t="e">
        <f>#REF!</f>
        <v>#REF!</v>
      </c>
      <c r="M45" s="22" t="e">
        <f t="shared" si="4"/>
        <v>#REF!</v>
      </c>
      <c r="N45" s="12" t="e">
        <f t="shared" si="5"/>
        <v>#REF!</v>
      </c>
    </row>
    <row r="46" spans="2:14" x14ac:dyDescent="0.3">
      <c r="B46" s="5">
        <f t="shared" si="9"/>
        <v>33</v>
      </c>
      <c r="C46" s="5" t="e">
        <f t="shared" si="9"/>
        <v>#REF!</v>
      </c>
      <c r="D46" s="8" t="e">
        <f t="shared" si="0"/>
        <v>#REF!</v>
      </c>
      <c r="E46" s="24">
        <f t="shared" si="1"/>
        <v>50000</v>
      </c>
      <c r="F46" s="22" t="e">
        <f>VLOOKUP($C46,#REF!,3)</f>
        <v>#REF!</v>
      </c>
      <c r="G46" s="22" t="e">
        <f t="shared" si="7"/>
        <v>#REF!</v>
      </c>
      <c r="H46" s="22" t="e">
        <f>VLOOKUP($C46,#REF!,4)</f>
        <v>#REF!</v>
      </c>
      <c r="I46" s="22" t="e">
        <f t="shared" si="8"/>
        <v>#REF!</v>
      </c>
      <c r="J46" s="22" t="e">
        <f t="shared" si="2"/>
        <v>#REF!</v>
      </c>
      <c r="K46" s="12" t="e">
        <f t="shared" si="3"/>
        <v>#REF!</v>
      </c>
      <c r="L46" s="13" t="e">
        <f>#REF!</f>
        <v>#REF!</v>
      </c>
      <c r="M46" s="22" t="e">
        <f t="shared" si="4"/>
        <v>#REF!</v>
      </c>
      <c r="N46" s="12" t="e">
        <f t="shared" si="5"/>
        <v>#REF!</v>
      </c>
    </row>
    <row r="47" spans="2:14" x14ac:dyDescent="0.3">
      <c r="B47" s="5">
        <f t="shared" si="9"/>
        <v>34</v>
      </c>
      <c r="C47" s="5" t="e">
        <f t="shared" si="9"/>
        <v>#REF!</v>
      </c>
      <c r="D47" s="8" t="e">
        <f t="shared" si="0"/>
        <v>#REF!</v>
      </c>
      <c r="E47" s="24">
        <f t="shared" si="1"/>
        <v>50000</v>
      </c>
      <c r="F47" s="22" t="e">
        <f>VLOOKUP($C47,#REF!,3)</f>
        <v>#REF!</v>
      </c>
      <c r="G47" s="22" t="e">
        <f t="shared" si="7"/>
        <v>#REF!</v>
      </c>
      <c r="H47" s="22" t="e">
        <f>VLOOKUP($C47,#REF!,4)</f>
        <v>#REF!</v>
      </c>
      <c r="I47" s="22" t="e">
        <f t="shared" si="8"/>
        <v>#REF!</v>
      </c>
      <c r="J47" s="22" t="e">
        <f t="shared" si="2"/>
        <v>#REF!</v>
      </c>
      <c r="K47" s="12" t="e">
        <f t="shared" si="3"/>
        <v>#REF!</v>
      </c>
      <c r="L47" s="13" t="e">
        <f>#REF!</f>
        <v>#REF!</v>
      </c>
      <c r="M47" s="22" t="e">
        <f t="shared" si="4"/>
        <v>#REF!</v>
      </c>
      <c r="N47" s="12" t="e">
        <f t="shared" si="5"/>
        <v>#REF!</v>
      </c>
    </row>
    <row r="48" spans="2:14" x14ac:dyDescent="0.3">
      <c r="B48" s="5">
        <f t="shared" ref="B48:C63" si="10">B47+1</f>
        <v>35</v>
      </c>
      <c r="C48" s="5" t="e">
        <f t="shared" si="10"/>
        <v>#REF!</v>
      </c>
      <c r="D48" s="8" t="e">
        <f t="shared" si="0"/>
        <v>#REF!</v>
      </c>
      <c r="E48" s="24">
        <f t="shared" si="1"/>
        <v>50000</v>
      </c>
      <c r="F48" s="22" t="e">
        <f>VLOOKUP($C48,#REF!,3)</f>
        <v>#REF!</v>
      </c>
      <c r="G48" s="22" t="e">
        <f t="shared" si="7"/>
        <v>#REF!</v>
      </c>
      <c r="H48" s="22" t="e">
        <f>VLOOKUP($C48,#REF!,4)</f>
        <v>#REF!</v>
      </c>
      <c r="I48" s="22" t="e">
        <f t="shared" si="8"/>
        <v>#REF!</v>
      </c>
      <c r="J48" s="22" t="e">
        <f t="shared" si="2"/>
        <v>#REF!</v>
      </c>
      <c r="K48" s="12" t="e">
        <f t="shared" si="3"/>
        <v>#REF!</v>
      </c>
      <c r="L48" s="13" t="e">
        <f>#REF!</f>
        <v>#REF!</v>
      </c>
      <c r="M48" s="22" t="e">
        <f t="shared" si="4"/>
        <v>#REF!</v>
      </c>
      <c r="N48" s="12" t="e">
        <f t="shared" si="5"/>
        <v>#REF!</v>
      </c>
    </row>
    <row r="49" spans="2:14" x14ac:dyDescent="0.3">
      <c r="B49" s="5">
        <f t="shared" si="10"/>
        <v>36</v>
      </c>
      <c r="C49" s="5" t="e">
        <f t="shared" si="10"/>
        <v>#REF!</v>
      </c>
      <c r="D49" s="8" t="e">
        <f t="shared" si="0"/>
        <v>#REF!</v>
      </c>
      <c r="E49" s="24">
        <f t="shared" si="1"/>
        <v>50000</v>
      </c>
      <c r="F49" s="22" t="e">
        <f>VLOOKUP($C49,#REF!,3)</f>
        <v>#REF!</v>
      </c>
      <c r="G49" s="22" t="e">
        <f t="shared" si="7"/>
        <v>#REF!</v>
      </c>
      <c r="H49" s="22" t="e">
        <f>VLOOKUP($C49,#REF!,4)</f>
        <v>#REF!</v>
      </c>
      <c r="I49" s="22" t="e">
        <f t="shared" si="8"/>
        <v>#REF!</v>
      </c>
      <c r="J49" s="22" t="e">
        <f t="shared" si="2"/>
        <v>#REF!</v>
      </c>
      <c r="K49" s="12" t="e">
        <f t="shared" si="3"/>
        <v>#REF!</v>
      </c>
      <c r="L49" s="13" t="e">
        <f>#REF!</f>
        <v>#REF!</v>
      </c>
      <c r="M49" s="22" t="e">
        <f t="shared" si="4"/>
        <v>#REF!</v>
      </c>
      <c r="N49" s="12" t="e">
        <f t="shared" si="5"/>
        <v>#REF!</v>
      </c>
    </row>
    <row r="50" spans="2:14" x14ac:dyDescent="0.3">
      <c r="B50" s="5">
        <f t="shared" si="10"/>
        <v>37</v>
      </c>
      <c r="C50" s="5" t="e">
        <f t="shared" si="10"/>
        <v>#REF!</v>
      </c>
      <c r="D50" s="8" t="e">
        <f t="shared" si="0"/>
        <v>#REF!</v>
      </c>
      <c r="E50" s="24">
        <f t="shared" si="1"/>
        <v>50000</v>
      </c>
      <c r="F50" s="22" t="e">
        <f>VLOOKUP($C50,#REF!,3)</f>
        <v>#REF!</v>
      </c>
      <c r="G50" s="22" t="e">
        <f t="shared" si="7"/>
        <v>#REF!</v>
      </c>
      <c r="H50" s="22" t="e">
        <f>VLOOKUP($C50,#REF!,4)</f>
        <v>#REF!</v>
      </c>
      <c r="I50" s="22" t="e">
        <f t="shared" si="8"/>
        <v>#REF!</v>
      </c>
      <c r="J50" s="22" t="e">
        <f t="shared" si="2"/>
        <v>#REF!</v>
      </c>
      <c r="K50" s="12" t="e">
        <f t="shared" si="3"/>
        <v>#REF!</v>
      </c>
      <c r="L50" s="13" t="e">
        <f>#REF!</f>
        <v>#REF!</v>
      </c>
      <c r="M50" s="22" t="e">
        <f t="shared" si="4"/>
        <v>#REF!</v>
      </c>
      <c r="N50" s="12" t="e">
        <f t="shared" si="5"/>
        <v>#REF!</v>
      </c>
    </row>
    <row r="51" spans="2:14" x14ac:dyDescent="0.3">
      <c r="B51" s="5">
        <f t="shared" si="10"/>
        <v>38</v>
      </c>
      <c r="C51" s="5" t="e">
        <f t="shared" si="10"/>
        <v>#REF!</v>
      </c>
      <c r="D51" s="8" t="e">
        <f t="shared" si="0"/>
        <v>#REF!</v>
      </c>
      <c r="E51" s="24">
        <f t="shared" si="1"/>
        <v>50000</v>
      </c>
      <c r="F51" s="22" t="e">
        <f>VLOOKUP($C51,#REF!,3)</f>
        <v>#REF!</v>
      </c>
      <c r="G51" s="22" t="e">
        <f t="shared" si="7"/>
        <v>#REF!</v>
      </c>
      <c r="H51" s="22" t="e">
        <f>VLOOKUP($C51,#REF!,4)</f>
        <v>#REF!</v>
      </c>
      <c r="I51" s="22" t="e">
        <f t="shared" si="8"/>
        <v>#REF!</v>
      </c>
      <c r="J51" s="22" t="e">
        <f t="shared" si="2"/>
        <v>#REF!</v>
      </c>
      <c r="K51" s="12" t="e">
        <f t="shared" si="3"/>
        <v>#REF!</v>
      </c>
      <c r="L51" s="13" t="e">
        <f>#REF!</f>
        <v>#REF!</v>
      </c>
      <c r="M51" s="22" t="e">
        <f t="shared" si="4"/>
        <v>#REF!</v>
      </c>
      <c r="N51" s="12" t="e">
        <f t="shared" si="5"/>
        <v>#REF!</v>
      </c>
    </row>
    <row r="52" spans="2:14" x14ac:dyDescent="0.3">
      <c r="B52" s="5">
        <f t="shared" si="10"/>
        <v>39</v>
      </c>
      <c r="C52" s="5" t="e">
        <f t="shared" si="10"/>
        <v>#REF!</v>
      </c>
      <c r="D52" s="8" t="e">
        <f t="shared" si="0"/>
        <v>#REF!</v>
      </c>
      <c r="E52" s="24">
        <f t="shared" si="1"/>
        <v>50000</v>
      </c>
      <c r="F52" s="22" t="e">
        <f>VLOOKUP($C52,#REF!,3)</f>
        <v>#REF!</v>
      </c>
      <c r="G52" s="22" t="e">
        <f t="shared" si="7"/>
        <v>#REF!</v>
      </c>
      <c r="H52" s="22" t="e">
        <f>VLOOKUP($C52,#REF!,4)</f>
        <v>#REF!</v>
      </c>
      <c r="I52" s="22" t="e">
        <f t="shared" si="8"/>
        <v>#REF!</v>
      </c>
      <c r="J52" s="22" t="e">
        <f t="shared" si="2"/>
        <v>#REF!</v>
      </c>
      <c r="K52" s="12" t="e">
        <f t="shared" si="3"/>
        <v>#REF!</v>
      </c>
      <c r="L52" s="13" t="e">
        <f>#REF!</f>
        <v>#REF!</v>
      </c>
      <c r="M52" s="22" t="e">
        <f t="shared" si="4"/>
        <v>#REF!</v>
      </c>
      <c r="N52" s="12" t="e">
        <f t="shared" si="5"/>
        <v>#REF!</v>
      </c>
    </row>
    <row r="53" spans="2:14" x14ac:dyDescent="0.3">
      <c r="B53" s="5">
        <f t="shared" si="10"/>
        <v>40</v>
      </c>
      <c r="C53" s="5" t="e">
        <f t="shared" si="10"/>
        <v>#REF!</v>
      </c>
      <c r="D53" s="8" t="e">
        <f t="shared" si="0"/>
        <v>#REF!</v>
      </c>
      <c r="E53" s="24">
        <f t="shared" si="1"/>
        <v>50000</v>
      </c>
      <c r="F53" s="22" t="e">
        <f>VLOOKUP($C53,#REF!,3)</f>
        <v>#REF!</v>
      </c>
      <c r="G53" s="22" t="e">
        <f t="shared" si="7"/>
        <v>#REF!</v>
      </c>
      <c r="H53" s="22" t="e">
        <f>VLOOKUP($C53,#REF!,4)</f>
        <v>#REF!</v>
      </c>
      <c r="I53" s="22" t="e">
        <f t="shared" si="8"/>
        <v>#REF!</v>
      </c>
      <c r="J53" s="22" t="e">
        <f t="shared" si="2"/>
        <v>#REF!</v>
      </c>
      <c r="K53" s="12" t="e">
        <f t="shared" si="3"/>
        <v>#REF!</v>
      </c>
      <c r="L53" s="13" t="e">
        <f>#REF!</f>
        <v>#REF!</v>
      </c>
      <c r="M53" s="22" t="e">
        <f t="shared" si="4"/>
        <v>#REF!</v>
      </c>
      <c r="N53" s="12" t="e">
        <f t="shared" si="5"/>
        <v>#REF!</v>
      </c>
    </row>
    <row r="54" spans="2:14" x14ac:dyDescent="0.3">
      <c r="B54" s="5">
        <f t="shared" si="10"/>
        <v>41</v>
      </c>
      <c r="C54" s="5" t="e">
        <f t="shared" si="10"/>
        <v>#REF!</v>
      </c>
      <c r="D54" s="8" t="e">
        <f t="shared" si="0"/>
        <v>#REF!</v>
      </c>
      <c r="E54" s="24">
        <f t="shared" si="1"/>
        <v>50000</v>
      </c>
      <c r="F54" s="22" t="e">
        <f>VLOOKUP($C54,#REF!,3)</f>
        <v>#REF!</v>
      </c>
      <c r="G54" s="22" t="e">
        <f t="shared" si="7"/>
        <v>#REF!</v>
      </c>
      <c r="H54" s="22" t="e">
        <f>VLOOKUP($C54,#REF!,4)</f>
        <v>#REF!</v>
      </c>
      <c r="I54" s="22" t="e">
        <f t="shared" si="8"/>
        <v>#REF!</v>
      </c>
      <c r="J54" s="22" t="e">
        <f t="shared" si="2"/>
        <v>#REF!</v>
      </c>
      <c r="K54" s="12" t="e">
        <f t="shared" si="3"/>
        <v>#REF!</v>
      </c>
      <c r="L54" s="13" t="e">
        <f>#REF!</f>
        <v>#REF!</v>
      </c>
      <c r="M54" s="22" t="e">
        <f t="shared" si="4"/>
        <v>#REF!</v>
      </c>
      <c r="N54" s="12" t="e">
        <f t="shared" si="5"/>
        <v>#REF!</v>
      </c>
    </row>
    <row r="55" spans="2:14" x14ac:dyDescent="0.3">
      <c r="B55" s="5">
        <f t="shared" si="10"/>
        <v>42</v>
      </c>
      <c r="C55" s="5" t="e">
        <f t="shared" si="10"/>
        <v>#REF!</v>
      </c>
      <c r="D55" s="8" t="e">
        <f t="shared" si="0"/>
        <v>#REF!</v>
      </c>
      <c r="E55" s="24">
        <f t="shared" si="1"/>
        <v>50000</v>
      </c>
      <c r="F55" s="22" t="e">
        <f>VLOOKUP($C55,#REF!,3)</f>
        <v>#REF!</v>
      </c>
      <c r="G55" s="22" t="e">
        <f t="shared" si="7"/>
        <v>#REF!</v>
      </c>
      <c r="H55" s="22" t="e">
        <f>VLOOKUP($C55,#REF!,4)</f>
        <v>#REF!</v>
      </c>
      <c r="I55" s="22" t="e">
        <f t="shared" si="8"/>
        <v>#REF!</v>
      </c>
      <c r="J55" s="22" t="e">
        <f t="shared" si="2"/>
        <v>#REF!</v>
      </c>
      <c r="K55" s="12" t="e">
        <f t="shared" si="3"/>
        <v>#REF!</v>
      </c>
      <c r="L55" s="13" t="e">
        <f>#REF!</f>
        <v>#REF!</v>
      </c>
      <c r="M55" s="22" t="e">
        <f t="shared" si="4"/>
        <v>#REF!</v>
      </c>
      <c r="N55" s="12" t="e">
        <f t="shared" si="5"/>
        <v>#REF!</v>
      </c>
    </row>
    <row r="56" spans="2:14" x14ac:dyDescent="0.3">
      <c r="B56" s="5">
        <f t="shared" si="10"/>
        <v>43</v>
      </c>
      <c r="C56" s="5" t="e">
        <f t="shared" si="10"/>
        <v>#REF!</v>
      </c>
      <c r="D56" s="8" t="e">
        <f t="shared" si="0"/>
        <v>#REF!</v>
      </c>
      <c r="E56" s="24">
        <f t="shared" si="1"/>
        <v>50000</v>
      </c>
      <c r="F56" s="22" t="e">
        <f>VLOOKUP($C56,#REF!,3)</f>
        <v>#REF!</v>
      </c>
      <c r="G56" s="22" t="e">
        <f t="shared" si="7"/>
        <v>#REF!</v>
      </c>
      <c r="H56" s="22" t="e">
        <f>VLOOKUP($C56,#REF!,4)</f>
        <v>#REF!</v>
      </c>
      <c r="I56" s="22" t="e">
        <f t="shared" si="8"/>
        <v>#REF!</v>
      </c>
      <c r="J56" s="22" t="e">
        <f t="shared" si="2"/>
        <v>#REF!</v>
      </c>
      <c r="K56" s="12" t="e">
        <f t="shared" si="3"/>
        <v>#REF!</v>
      </c>
      <c r="L56" s="13" t="e">
        <f>#REF!</f>
        <v>#REF!</v>
      </c>
      <c r="M56" s="22" t="e">
        <f t="shared" si="4"/>
        <v>#REF!</v>
      </c>
      <c r="N56" s="12" t="e">
        <f t="shared" si="5"/>
        <v>#REF!</v>
      </c>
    </row>
    <row r="57" spans="2:14" x14ac:dyDescent="0.3">
      <c r="B57" s="5">
        <f t="shared" si="10"/>
        <v>44</v>
      </c>
      <c r="C57" s="5" t="e">
        <f t="shared" si="10"/>
        <v>#REF!</v>
      </c>
      <c r="D57" s="8" t="e">
        <f t="shared" si="0"/>
        <v>#REF!</v>
      </c>
      <c r="E57" s="24">
        <f t="shared" si="1"/>
        <v>50000</v>
      </c>
      <c r="F57" s="22" t="e">
        <f>VLOOKUP($C57,#REF!,3)</f>
        <v>#REF!</v>
      </c>
      <c r="G57" s="22" t="e">
        <f t="shared" si="7"/>
        <v>#REF!</v>
      </c>
      <c r="H57" s="22" t="e">
        <f>VLOOKUP($C57,#REF!,4)</f>
        <v>#REF!</v>
      </c>
      <c r="I57" s="22" t="e">
        <f t="shared" si="8"/>
        <v>#REF!</v>
      </c>
      <c r="J57" s="22" t="e">
        <f t="shared" si="2"/>
        <v>#REF!</v>
      </c>
      <c r="K57" s="12" t="e">
        <f t="shared" si="3"/>
        <v>#REF!</v>
      </c>
      <c r="L57" s="13" t="e">
        <f>#REF!</f>
        <v>#REF!</v>
      </c>
      <c r="M57" s="22" t="e">
        <f t="shared" si="4"/>
        <v>#REF!</v>
      </c>
      <c r="N57" s="12" t="e">
        <f t="shared" si="5"/>
        <v>#REF!</v>
      </c>
    </row>
    <row r="58" spans="2:14" x14ac:dyDescent="0.3">
      <c r="B58" s="5">
        <f t="shared" si="10"/>
        <v>45</v>
      </c>
      <c r="C58" s="5" t="e">
        <f t="shared" si="10"/>
        <v>#REF!</v>
      </c>
      <c r="D58" s="8" t="e">
        <f t="shared" si="0"/>
        <v>#REF!</v>
      </c>
      <c r="E58" s="24">
        <f t="shared" si="1"/>
        <v>50000</v>
      </c>
      <c r="F58" s="22" t="e">
        <f>VLOOKUP($C58,#REF!,3)</f>
        <v>#REF!</v>
      </c>
      <c r="G58" s="22" t="e">
        <f t="shared" si="7"/>
        <v>#REF!</v>
      </c>
      <c r="H58" s="22" t="e">
        <f>VLOOKUP($C58,#REF!,4)</f>
        <v>#REF!</v>
      </c>
      <c r="I58" s="22" t="e">
        <f t="shared" si="8"/>
        <v>#REF!</v>
      </c>
      <c r="J58" s="22" t="e">
        <f t="shared" si="2"/>
        <v>#REF!</v>
      </c>
      <c r="K58" s="12" t="e">
        <f t="shared" si="3"/>
        <v>#REF!</v>
      </c>
      <c r="L58" s="13" t="e">
        <f>#REF!</f>
        <v>#REF!</v>
      </c>
      <c r="M58" s="22" t="e">
        <f t="shared" si="4"/>
        <v>#REF!</v>
      </c>
      <c r="N58" s="12" t="e">
        <f t="shared" si="5"/>
        <v>#REF!</v>
      </c>
    </row>
    <row r="59" spans="2:14" x14ac:dyDescent="0.3">
      <c r="B59" s="5">
        <f t="shared" si="10"/>
        <v>46</v>
      </c>
      <c r="C59" s="5" t="e">
        <f t="shared" si="10"/>
        <v>#REF!</v>
      </c>
      <c r="D59" s="8" t="e">
        <f t="shared" si="0"/>
        <v>#REF!</v>
      </c>
      <c r="E59" s="24">
        <f t="shared" si="1"/>
        <v>50000</v>
      </c>
      <c r="F59" s="22" t="e">
        <f>VLOOKUP($C59,#REF!,3)</f>
        <v>#REF!</v>
      </c>
      <c r="G59" s="22" t="e">
        <f t="shared" si="7"/>
        <v>#REF!</v>
      </c>
      <c r="H59" s="22" t="e">
        <f>VLOOKUP($C59,#REF!,4)</f>
        <v>#REF!</v>
      </c>
      <c r="I59" s="22" t="e">
        <f t="shared" si="8"/>
        <v>#REF!</v>
      </c>
      <c r="J59" s="22" t="e">
        <f t="shared" si="2"/>
        <v>#REF!</v>
      </c>
      <c r="K59" s="12" t="e">
        <f t="shared" si="3"/>
        <v>#REF!</v>
      </c>
      <c r="L59" s="13" t="e">
        <f>#REF!</f>
        <v>#REF!</v>
      </c>
      <c r="M59" s="22" t="e">
        <f t="shared" si="4"/>
        <v>#REF!</v>
      </c>
      <c r="N59" s="12" t="e">
        <f t="shared" si="5"/>
        <v>#REF!</v>
      </c>
    </row>
    <row r="60" spans="2:14" x14ac:dyDescent="0.3">
      <c r="B60" s="5">
        <f t="shared" si="10"/>
        <v>47</v>
      </c>
      <c r="C60" s="5" t="e">
        <f t="shared" si="10"/>
        <v>#REF!</v>
      </c>
      <c r="D60" s="8" t="e">
        <f t="shared" si="0"/>
        <v>#REF!</v>
      </c>
      <c r="E60" s="24">
        <f t="shared" si="1"/>
        <v>50000</v>
      </c>
      <c r="F60" s="22" t="e">
        <f>VLOOKUP($C60,#REF!,3)</f>
        <v>#REF!</v>
      </c>
      <c r="G60" s="22" t="e">
        <f t="shared" si="7"/>
        <v>#REF!</v>
      </c>
      <c r="H60" s="22" t="e">
        <f>VLOOKUP($C60,#REF!,4)</f>
        <v>#REF!</v>
      </c>
      <c r="I60" s="22" t="e">
        <f t="shared" si="8"/>
        <v>#REF!</v>
      </c>
      <c r="J60" s="22" t="e">
        <f t="shared" si="2"/>
        <v>#REF!</v>
      </c>
      <c r="K60" s="12" t="e">
        <f t="shared" si="3"/>
        <v>#REF!</v>
      </c>
      <c r="L60" s="13" t="e">
        <f>#REF!</f>
        <v>#REF!</v>
      </c>
      <c r="M60" s="22" t="e">
        <f t="shared" si="4"/>
        <v>#REF!</v>
      </c>
      <c r="N60" s="12" t="e">
        <f t="shared" si="5"/>
        <v>#REF!</v>
      </c>
    </row>
    <row r="61" spans="2:14" x14ac:dyDescent="0.3">
      <c r="B61" s="5">
        <f t="shared" si="10"/>
        <v>48</v>
      </c>
      <c r="C61" s="5" t="e">
        <f t="shared" si="10"/>
        <v>#REF!</v>
      </c>
      <c r="D61" s="8" t="e">
        <f t="shared" si="0"/>
        <v>#REF!</v>
      </c>
      <c r="E61" s="24">
        <f t="shared" si="1"/>
        <v>50000</v>
      </c>
      <c r="F61" s="22" t="e">
        <f>VLOOKUP($C61,#REF!,3)</f>
        <v>#REF!</v>
      </c>
      <c r="G61" s="22" t="e">
        <f t="shared" si="7"/>
        <v>#REF!</v>
      </c>
      <c r="H61" s="22" t="e">
        <f>VLOOKUP($C61,#REF!,4)</f>
        <v>#REF!</v>
      </c>
      <c r="I61" s="22" t="e">
        <f t="shared" si="8"/>
        <v>#REF!</v>
      </c>
      <c r="J61" s="22" t="e">
        <f t="shared" si="2"/>
        <v>#REF!</v>
      </c>
      <c r="K61" s="12" t="e">
        <f t="shared" si="3"/>
        <v>#REF!</v>
      </c>
      <c r="L61" s="13" t="e">
        <f>#REF!</f>
        <v>#REF!</v>
      </c>
      <c r="M61" s="22" t="e">
        <f t="shared" si="4"/>
        <v>#REF!</v>
      </c>
      <c r="N61" s="12" t="e">
        <f t="shared" si="5"/>
        <v>#REF!</v>
      </c>
    </row>
    <row r="62" spans="2:14" x14ac:dyDescent="0.3">
      <c r="B62" s="5">
        <f t="shared" si="10"/>
        <v>49</v>
      </c>
      <c r="C62" s="5" t="e">
        <f t="shared" si="10"/>
        <v>#REF!</v>
      </c>
      <c r="D62" s="8" t="e">
        <f t="shared" si="0"/>
        <v>#REF!</v>
      </c>
      <c r="E62" s="24">
        <f t="shared" si="1"/>
        <v>50000</v>
      </c>
      <c r="F62" s="22" t="e">
        <f>VLOOKUP($C62,#REF!,3)</f>
        <v>#REF!</v>
      </c>
      <c r="G62" s="22" t="e">
        <f t="shared" si="7"/>
        <v>#REF!</v>
      </c>
      <c r="H62" s="22" t="e">
        <f>VLOOKUP($C62,#REF!,4)</f>
        <v>#REF!</v>
      </c>
      <c r="I62" s="22" t="e">
        <f t="shared" si="8"/>
        <v>#REF!</v>
      </c>
      <c r="J62" s="22" t="e">
        <f t="shared" si="2"/>
        <v>#REF!</v>
      </c>
      <c r="K62" s="12" t="e">
        <f t="shared" si="3"/>
        <v>#REF!</v>
      </c>
      <c r="L62" s="13" t="e">
        <f>#REF!</f>
        <v>#REF!</v>
      </c>
      <c r="M62" s="22" t="e">
        <f t="shared" si="4"/>
        <v>#REF!</v>
      </c>
      <c r="N62" s="12" t="e">
        <f t="shared" si="5"/>
        <v>#REF!</v>
      </c>
    </row>
    <row r="63" spans="2:14" x14ac:dyDescent="0.3">
      <c r="B63" s="5">
        <f t="shared" si="10"/>
        <v>50</v>
      </c>
      <c r="C63" s="5" t="e">
        <f t="shared" si="10"/>
        <v>#REF!</v>
      </c>
      <c r="D63" s="8" t="e">
        <f t="shared" si="0"/>
        <v>#REF!</v>
      </c>
      <c r="E63" s="24">
        <f t="shared" si="1"/>
        <v>50000</v>
      </c>
      <c r="F63" s="22" t="e">
        <f>VLOOKUP($C63,#REF!,3)</f>
        <v>#REF!</v>
      </c>
      <c r="G63" s="22" t="e">
        <f t="shared" si="7"/>
        <v>#REF!</v>
      </c>
      <c r="H63" s="22" t="e">
        <f>VLOOKUP($C63,#REF!,4)</f>
        <v>#REF!</v>
      </c>
      <c r="I63" s="22" t="e">
        <f t="shared" si="8"/>
        <v>#REF!</v>
      </c>
      <c r="J63" s="22" t="e">
        <f t="shared" si="2"/>
        <v>#REF!</v>
      </c>
      <c r="K63" s="12" t="e">
        <f t="shared" si="3"/>
        <v>#REF!</v>
      </c>
      <c r="L63" s="13" t="e">
        <f>#REF!</f>
        <v>#REF!</v>
      </c>
      <c r="M63" s="22" t="e">
        <f t="shared" si="4"/>
        <v>#REF!</v>
      </c>
      <c r="N63" s="12" t="e">
        <f t="shared" si="5"/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CD1D-0608-4AA8-9B0B-FA5C8FE11AD7}">
  <dimension ref="A1:N63"/>
  <sheetViews>
    <sheetView showGridLines="0" workbookViewId="0">
      <selection activeCell="H12" sqref="H12"/>
    </sheetView>
  </sheetViews>
  <sheetFormatPr defaultColWidth="11.44140625" defaultRowHeight="15.6" x14ac:dyDescent="0.3"/>
  <cols>
    <col min="1" max="1" width="2.6640625" style="14" customWidth="1"/>
    <col min="2" max="3" width="13.33203125" style="14" customWidth="1"/>
    <col min="4" max="14" width="16.6640625" style="14" customWidth="1"/>
    <col min="15" max="16384" width="11.44140625" style="14"/>
  </cols>
  <sheetData>
    <row r="1" spans="1:14" s="18" customFormat="1" x14ac:dyDescent="0.3">
      <c r="A1" s="17" t="s">
        <v>19</v>
      </c>
    </row>
    <row r="2" spans="1:14" s="18" customFormat="1" x14ac:dyDescent="0.3">
      <c r="B2" s="18" t="s">
        <v>20</v>
      </c>
    </row>
    <row r="3" spans="1:14" s="18" customFormat="1" x14ac:dyDescent="0.3">
      <c r="A3" s="19"/>
      <c r="B3" s="20"/>
    </row>
    <row r="4" spans="1:14" s="18" customFormat="1" x14ac:dyDescent="0.3">
      <c r="A4" s="19"/>
      <c r="B4" s="20"/>
    </row>
    <row r="5" spans="1:14" x14ac:dyDescent="0.3">
      <c r="A5" s="21" t="s">
        <v>18</v>
      </c>
    </row>
    <row r="6" spans="1:14" x14ac:dyDescent="0.3">
      <c r="H6" s="16"/>
    </row>
    <row r="7" spans="1:14" x14ac:dyDescent="0.3">
      <c r="B7"/>
      <c r="C7"/>
      <c r="D7"/>
      <c r="E7"/>
      <c r="F7"/>
      <c r="G7"/>
      <c r="H7"/>
    </row>
    <row r="8" spans="1:14" x14ac:dyDescent="0.3">
      <c r="B8"/>
      <c r="C8"/>
      <c r="D8"/>
      <c r="E8"/>
      <c r="F8"/>
      <c r="G8"/>
      <c r="H8"/>
    </row>
    <row r="9" spans="1:14" ht="28.8" x14ac:dyDescent="0.3">
      <c r="B9" s="2" t="s">
        <v>0</v>
      </c>
      <c r="C9" s="2" t="s">
        <v>1</v>
      </c>
      <c r="D9" s="2" t="s">
        <v>25</v>
      </c>
      <c r="E9" s="4" t="s">
        <v>8</v>
      </c>
      <c r="F9" s="2" t="s">
        <v>7</v>
      </c>
      <c r="G9" s="2" t="s">
        <v>12</v>
      </c>
      <c r="H9" s="10" t="s">
        <v>27</v>
      </c>
      <c r="J9" s="2" t="s">
        <v>11</v>
      </c>
      <c r="K9" s="2" t="s">
        <v>10</v>
      </c>
    </row>
    <row r="10" spans="1:14" x14ac:dyDescent="0.3">
      <c r="B10" s="1" t="e">
        <f>#REF!</f>
        <v>#REF!</v>
      </c>
      <c r="C10" s="1" t="e">
        <f>#REF!</f>
        <v>#REF!</v>
      </c>
      <c r="D10" s="1" t="e">
        <f>RIGHT(#REF!,2)*1</f>
        <v>#REF!</v>
      </c>
      <c r="E10" s="3" t="e">
        <f>#REF!</f>
        <v>#REF!</v>
      </c>
      <c r="F10" s="1" t="e">
        <f>MAX(D10-B10,0)</f>
        <v>#REF!</v>
      </c>
      <c r="G10" s="1" t="e">
        <f>C10+F10</f>
        <v>#REF!</v>
      </c>
      <c r="H10" s="25">
        <v>1680.0875243313465</v>
      </c>
      <c r="J10" s="9" t="e">
        <f>SUM(N14:N63)</f>
        <v>#REF!</v>
      </c>
      <c r="K10" s="9" t="e">
        <f>J10*C10/G10</f>
        <v>#REF!</v>
      </c>
    </row>
    <row r="11" spans="1:14" x14ac:dyDescent="0.3">
      <c r="B11" s="7"/>
      <c r="C11" s="7"/>
      <c r="D11" s="7"/>
      <c r="E11" s="7"/>
      <c r="F11" s="7"/>
      <c r="G11" s="7"/>
      <c r="H11" s="7" t="s">
        <v>29</v>
      </c>
    </row>
    <row r="12" spans="1:14" x14ac:dyDescent="0.3">
      <c r="H12" s="26" t="e">
        <f>K10-'Q3(a)'!K10</f>
        <v>#REF!</v>
      </c>
    </row>
    <row r="13" spans="1:14" ht="57.6" x14ac:dyDescent="0.3">
      <c r="B13" s="6" t="s">
        <v>2</v>
      </c>
      <c r="C13" s="6" t="s">
        <v>0</v>
      </c>
      <c r="D13" s="6" t="s">
        <v>6</v>
      </c>
      <c r="E13" s="6" t="s">
        <v>14</v>
      </c>
      <c r="F13" s="6" t="s">
        <v>3</v>
      </c>
      <c r="G13" s="6" t="s">
        <v>31</v>
      </c>
      <c r="H13" s="6" t="s">
        <v>4</v>
      </c>
      <c r="I13" s="6" t="s">
        <v>5</v>
      </c>
      <c r="J13" s="6" t="s">
        <v>28</v>
      </c>
      <c r="K13" s="6" t="s">
        <v>13</v>
      </c>
      <c r="L13" s="6" t="s">
        <v>9</v>
      </c>
      <c r="M13" s="6" t="s">
        <v>33</v>
      </c>
      <c r="N13" s="6" t="s">
        <v>36</v>
      </c>
    </row>
    <row r="14" spans="1:14" x14ac:dyDescent="0.3">
      <c r="B14" s="5">
        <v>1</v>
      </c>
      <c r="C14" s="5" t="e">
        <f>B10</f>
        <v>#REF!</v>
      </c>
      <c r="D14" s="8" t="e">
        <f>IF(C14&lt;$D$10,"Active", "Retired")</f>
        <v>#REF!</v>
      </c>
      <c r="E14" s="24">
        <f>$H$10</f>
        <v>1680.0875243313465</v>
      </c>
      <c r="F14" s="22" t="e">
        <f>VLOOKUP($C14,#REF!,3)</f>
        <v>#REF!</v>
      </c>
      <c r="G14" s="22" t="e">
        <f>(1-F14)^0.5</f>
        <v>#REF!</v>
      </c>
      <c r="H14" s="22" t="e">
        <f>VLOOKUP($C14,#REF!,4)</f>
        <v>#REF!</v>
      </c>
      <c r="I14" s="22" t="e">
        <f>(1-H14)</f>
        <v>#REF!</v>
      </c>
      <c r="J14" s="22" t="e">
        <f>IF(OR(C14&gt;=65,D14="Active"),0,PRODUCT(G14,I14))</f>
        <v>#REF!</v>
      </c>
      <c r="K14" s="12" t="e">
        <f>J14*E14</f>
        <v>#REF!</v>
      </c>
      <c r="L14" s="13" t="e">
        <f>#REF!</f>
        <v>#REF!</v>
      </c>
      <c r="M14" s="22" t="e">
        <f>(1+L14)^-(B14-0.5)</f>
        <v>#REF!</v>
      </c>
      <c r="N14" s="12" t="e">
        <f>K14*M14</f>
        <v>#REF!</v>
      </c>
    </row>
    <row r="15" spans="1:14" x14ac:dyDescent="0.3">
      <c r="B15" s="5">
        <f>B14+1</f>
        <v>2</v>
      </c>
      <c r="C15" s="5" t="e">
        <f>C14+1</f>
        <v>#REF!</v>
      </c>
      <c r="D15" s="8" t="e">
        <f t="shared" ref="D15:D63" si="0">IF(C15&lt;$D$10,"Active", "Retired")</f>
        <v>#REF!</v>
      </c>
      <c r="E15" s="24">
        <f t="shared" ref="E15:E63" si="1">$H$10</f>
        <v>1680.0875243313465</v>
      </c>
      <c r="F15" s="22" t="e">
        <f>VLOOKUP($C15,#REF!,3)</f>
        <v>#REF!</v>
      </c>
      <c r="G15" s="22" t="e">
        <f>G14*(1-F14)^0.5*(1-F15)^0.5</f>
        <v>#REF!</v>
      </c>
      <c r="H15" s="22" t="e">
        <f>VLOOKUP($C15,#REF!,4)</f>
        <v>#REF!</v>
      </c>
      <c r="I15" s="22" t="e">
        <f>(1-H15)*I14</f>
        <v>#REF!</v>
      </c>
      <c r="J15" s="22" t="e">
        <f t="shared" ref="J15:J63" si="2">IF(OR(C15&gt;=65,D15="Active"),0,PRODUCT(G15,I15))</f>
        <v>#REF!</v>
      </c>
      <c r="K15" s="12" t="e">
        <f t="shared" ref="K15:K63" si="3">J15*E15</f>
        <v>#REF!</v>
      </c>
      <c r="L15" s="13" t="e">
        <f>#REF!</f>
        <v>#REF!</v>
      </c>
      <c r="M15" s="22" t="e">
        <f t="shared" ref="M15:M63" si="4">(1+L15)^-(B15-0.5)</f>
        <v>#REF!</v>
      </c>
      <c r="N15" s="12" t="e">
        <f t="shared" ref="N15:N63" si="5">K15*M15</f>
        <v>#REF!</v>
      </c>
    </row>
    <row r="16" spans="1:14" x14ac:dyDescent="0.3">
      <c r="B16" s="5">
        <f t="shared" ref="B16:C31" si="6">B15+1</f>
        <v>3</v>
      </c>
      <c r="C16" s="5" t="e">
        <f t="shared" si="6"/>
        <v>#REF!</v>
      </c>
      <c r="D16" s="8" t="e">
        <f t="shared" si="0"/>
        <v>#REF!</v>
      </c>
      <c r="E16" s="24">
        <f t="shared" si="1"/>
        <v>1680.0875243313465</v>
      </c>
      <c r="F16" s="22" t="e">
        <f>VLOOKUP($C16,#REF!,3)</f>
        <v>#REF!</v>
      </c>
      <c r="G16" s="22" t="e">
        <f t="shared" ref="G16:G63" si="7">G15*(1-F15)^0.5*(1-F16)^0.5</f>
        <v>#REF!</v>
      </c>
      <c r="H16" s="22" t="e">
        <f>VLOOKUP($C16,#REF!,4)</f>
        <v>#REF!</v>
      </c>
      <c r="I16" s="22" t="e">
        <f t="shared" ref="I16:I63" si="8">(1-H16)*I15</f>
        <v>#REF!</v>
      </c>
      <c r="J16" s="22" t="e">
        <f t="shared" si="2"/>
        <v>#REF!</v>
      </c>
      <c r="K16" s="12" t="e">
        <f t="shared" si="3"/>
        <v>#REF!</v>
      </c>
      <c r="L16" s="13" t="e">
        <f>#REF!</f>
        <v>#REF!</v>
      </c>
      <c r="M16" s="22" t="e">
        <f t="shared" si="4"/>
        <v>#REF!</v>
      </c>
      <c r="N16" s="12" t="e">
        <f t="shared" si="5"/>
        <v>#REF!</v>
      </c>
    </row>
    <row r="17" spans="2:14" x14ac:dyDescent="0.3">
      <c r="B17" s="5">
        <f t="shared" si="6"/>
        <v>4</v>
      </c>
      <c r="C17" s="5" t="e">
        <f t="shared" si="6"/>
        <v>#REF!</v>
      </c>
      <c r="D17" s="8" t="e">
        <f t="shared" si="0"/>
        <v>#REF!</v>
      </c>
      <c r="E17" s="24">
        <f t="shared" si="1"/>
        <v>1680.0875243313465</v>
      </c>
      <c r="F17" s="22" t="e">
        <f>VLOOKUP($C17,#REF!,3)</f>
        <v>#REF!</v>
      </c>
      <c r="G17" s="22" t="e">
        <f t="shared" si="7"/>
        <v>#REF!</v>
      </c>
      <c r="H17" s="22" t="e">
        <f>VLOOKUP($C17,#REF!,4)</f>
        <v>#REF!</v>
      </c>
      <c r="I17" s="22" t="e">
        <f t="shared" si="8"/>
        <v>#REF!</v>
      </c>
      <c r="J17" s="22" t="e">
        <f t="shared" si="2"/>
        <v>#REF!</v>
      </c>
      <c r="K17" s="12" t="e">
        <f t="shared" si="3"/>
        <v>#REF!</v>
      </c>
      <c r="L17" s="13" t="e">
        <f>#REF!</f>
        <v>#REF!</v>
      </c>
      <c r="M17" s="22" t="e">
        <f t="shared" si="4"/>
        <v>#REF!</v>
      </c>
      <c r="N17" s="12" t="e">
        <f t="shared" si="5"/>
        <v>#REF!</v>
      </c>
    </row>
    <row r="18" spans="2:14" x14ac:dyDescent="0.3">
      <c r="B18" s="5">
        <f t="shared" si="6"/>
        <v>5</v>
      </c>
      <c r="C18" s="5" t="e">
        <f t="shared" si="6"/>
        <v>#REF!</v>
      </c>
      <c r="D18" s="8" t="e">
        <f t="shared" si="0"/>
        <v>#REF!</v>
      </c>
      <c r="E18" s="24">
        <f t="shared" si="1"/>
        <v>1680.0875243313465</v>
      </c>
      <c r="F18" s="22" t="e">
        <f>VLOOKUP($C18,#REF!,3)</f>
        <v>#REF!</v>
      </c>
      <c r="G18" s="22" t="e">
        <f t="shared" si="7"/>
        <v>#REF!</v>
      </c>
      <c r="H18" s="22" t="e">
        <f>VLOOKUP($C18,#REF!,4)</f>
        <v>#REF!</v>
      </c>
      <c r="I18" s="22" t="e">
        <f t="shared" si="8"/>
        <v>#REF!</v>
      </c>
      <c r="J18" s="22" t="e">
        <f t="shared" si="2"/>
        <v>#REF!</v>
      </c>
      <c r="K18" s="12" t="e">
        <f t="shared" si="3"/>
        <v>#REF!</v>
      </c>
      <c r="L18" s="13" t="e">
        <f>#REF!</f>
        <v>#REF!</v>
      </c>
      <c r="M18" s="22" t="e">
        <f t="shared" si="4"/>
        <v>#REF!</v>
      </c>
      <c r="N18" s="12" t="e">
        <f t="shared" si="5"/>
        <v>#REF!</v>
      </c>
    </row>
    <row r="19" spans="2:14" x14ac:dyDescent="0.3">
      <c r="B19" s="5">
        <f t="shared" si="6"/>
        <v>6</v>
      </c>
      <c r="C19" s="5" t="e">
        <f t="shared" si="6"/>
        <v>#REF!</v>
      </c>
      <c r="D19" s="8" t="e">
        <f t="shared" si="0"/>
        <v>#REF!</v>
      </c>
      <c r="E19" s="24">
        <f t="shared" si="1"/>
        <v>1680.0875243313465</v>
      </c>
      <c r="F19" s="22" t="e">
        <f>VLOOKUP($C19,#REF!,3)</f>
        <v>#REF!</v>
      </c>
      <c r="G19" s="22" t="e">
        <f t="shared" si="7"/>
        <v>#REF!</v>
      </c>
      <c r="H19" s="22" t="e">
        <f>VLOOKUP($C19,#REF!,4)</f>
        <v>#REF!</v>
      </c>
      <c r="I19" s="22" t="e">
        <f>(1-H19)*I18</f>
        <v>#REF!</v>
      </c>
      <c r="J19" s="22" t="e">
        <f t="shared" si="2"/>
        <v>#REF!</v>
      </c>
      <c r="K19" s="12" t="e">
        <f t="shared" si="3"/>
        <v>#REF!</v>
      </c>
      <c r="L19" s="13" t="e">
        <f>#REF!</f>
        <v>#REF!</v>
      </c>
      <c r="M19" s="22" t="e">
        <f t="shared" si="4"/>
        <v>#REF!</v>
      </c>
      <c r="N19" s="12" t="e">
        <f t="shared" si="5"/>
        <v>#REF!</v>
      </c>
    </row>
    <row r="20" spans="2:14" x14ac:dyDescent="0.3">
      <c r="B20" s="5">
        <f t="shared" si="6"/>
        <v>7</v>
      </c>
      <c r="C20" s="5" t="e">
        <f t="shared" si="6"/>
        <v>#REF!</v>
      </c>
      <c r="D20" s="8" t="e">
        <f t="shared" si="0"/>
        <v>#REF!</v>
      </c>
      <c r="E20" s="24">
        <f t="shared" si="1"/>
        <v>1680.0875243313465</v>
      </c>
      <c r="F20" s="22" t="e">
        <f>VLOOKUP($C20,#REF!,3)</f>
        <v>#REF!</v>
      </c>
      <c r="G20" s="22" t="e">
        <f t="shared" si="7"/>
        <v>#REF!</v>
      </c>
      <c r="H20" s="22" t="e">
        <f>VLOOKUP($C20,#REF!,4)</f>
        <v>#REF!</v>
      </c>
      <c r="I20" s="22" t="e">
        <f t="shared" si="8"/>
        <v>#REF!</v>
      </c>
      <c r="J20" s="22" t="e">
        <f t="shared" si="2"/>
        <v>#REF!</v>
      </c>
      <c r="K20" s="12" t="e">
        <f t="shared" si="3"/>
        <v>#REF!</v>
      </c>
      <c r="L20" s="13" t="e">
        <f>#REF!</f>
        <v>#REF!</v>
      </c>
      <c r="M20" s="22" t="e">
        <f t="shared" si="4"/>
        <v>#REF!</v>
      </c>
      <c r="N20" s="12" t="e">
        <f t="shared" si="5"/>
        <v>#REF!</v>
      </c>
    </row>
    <row r="21" spans="2:14" x14ac:dyDescent="0.3">
      <c r="B21" s="5">
        <f t="shared" si="6"/>
        <v>8</v>
      </c>
      <c r="C21" s="5" t="e">
        <f t="shared" si="6"/>
        <v>#REF!</v>
      </c>
      <c r="D21" s="8" t="e">
        <f t="shared" si="0"/>
        <v>#REF!</v>
      </c>
      <c r="E21" s="24">
        <f t="shared" si="1"/>
        <v>1680.0875243313465</v>
      </c>
      <c r="F21" s="22" t="e">
        <f>VLOOKUP($C21,#REF!,3)</f>
        <v>#REF!</v>
      </c>
      <c r="G21" s="22" t="e">
        <f t="shared" si="7"/>
        <v>#REF!</v>
      </c>
      <c r="H21" s="22" t="e">
        <f>VLOOKUP($C21,#REF!,4)</f>
        <v>#REF!</v>
      </c>
      <c r="I21" s="22" t="e">
        <f t="shared" si="8"/>
        <v>#REF!</v>
      </c>
      <c r="J21" s="22" t="e">
        <f t="shared" si="2"/>
        <v>#REF!</v>
      </c>
      <c r="K21" s="12" t="e">
        <f t="shared" si="3"/>
        <v>#REF!</v>
      </c>
      <c r="L21" s="13" t="e">
        <f>#REF!</f>
        <v>#REF!</v>
      </c>
      <c r="M21" s="22" t="e">
        <f t="shared" si="4"/>
        <v>#REF!</v>
      </c>
      <c r="N21" s="12" t="e">
        <f t="shared" si="5"/>
        <v>#REF!</v>
      </c>
    </row>
    <row r="22" spans="2:14" x14ac:dyDescent="0.3">
      <c r="B22" s="5">
        <f t="shared" si="6"/>
        <v>9</v>
      </c>
      <c r="C22" s="5" t="e">
        <f t="shared" si="6"/>
        <v>#REF!</v>
      </c>
      <c r="D22" s="8" t="e">
        <f t="shared" si="0"/>
        <v>#REF!</v>
      </c>
      <c r="E22" s="24">
        <f t="shared" si="1"/>
        <v>1680.0875243313465</v>
      </c>
      <c r="F22" s="22" t="e">
        <f>VLOOKUP($C22,#REF!,3)</f>
        <v>#REF!</v>
      </c>
      <c r="G22" s="22" t="e">
        <f t="shared" si="7"/>
        <v>#REF!</v>
      </c>
      <c r="H22" s="22" t="e">
        <f>VLOOKUP($C22,#REF!,4)</f>
        <v>#REF!</v>
      </c>
      <c r="I22" s="22" t="e">
        <f t="shared" si="8"/>
        <v>#REF!</v>
      </c>
      <c r="J22" s="22" t="e">
        <f t="shared" si="2"/>
        <v>#REF!</v>
      </c>
      <c r="K22" s="12" t="e">
        <f t="shared" si="3"/>
        <v>#REF!</v>
      </c>
      <c r="L22" s="13" t="e">
        <f>#REF!</f>
        <v>#REF!</v>
      </c>
      <c r="M22" s="22" t="e">
        <f t="shared" si="4"/>
        <v>#REF!</v>
      </c>
      <c r="N22" s="12" t="e">
        <f t="shared" si="5"/>
        <v>#REF!</v>
      </c>
    </row>
    <row r="23" spans="2:14" x14ac:dyDescent="0.3">
      <c r="B23" s="5">
        <f t="shared" si="6"/>
        <v>10</v>
      </c>
      <c r="C23" s="5" t="e">
        <f t="shared" si="6"/>
        <v>#REF!</v>
      </c>
      <c r="D23" s="8" t="e">
        <f t="shared" si="0"/>
        <v>#REF!</v>
      </c>
      <c r="E23" s="24">
        <f t="shared" si="1"/>
        <v>1680.0875243313465</v>
      </c>
      <c r="F23" s="22" t="e">
        <f>VLOOKUP($C23,#REF!,3)</f>
        <v>#REF!</v>
      </c>
      <c r="G23" s="22" t="e">
        <f t="shared" si="7"/>
        <v>#REF!</v>
      </c>
      <c r="H23" s="22" t="e">
        <f>VLOOKUP($C23,#REF!,4)</f>
        <v>#REF!</v>
      </c>
      <c r="I23" s="22" t="e">
        <f t="shared" si="8"/>
        <v>#REF!</v>
      </c>
      <c r="J23" s="22" t="e">
        <f t="shared" si="2"/>
        <v>#REF!</v>
      </c>
      <c r="K23" s="12" t="e">
        <f t="shared" si="3"/>
        <v>#REF!</v>
      </c>
      <c r="L23" s="13" t="e">
        <f>#REF!</f>
        <v>#REF!</v>
      </c>
      <c r="M23" s="22" t="e">
        <f t="shared" si="4"/>
        <v>#REF!</v>
      </c>
      <c r="N23" s="12" t="e">
        <f t="shared" si="5"/>
        <v>#REF!</v>
      </c>
    </row>
    <row r="24" spans="2:14" x14ac:dyDescent="0.3">
      <c r="B24" s="5">
        <f t="shared" si="6"/>
        <v>11</v>
      </c>
      <c r="C24" s="5" t="e">
        <f t="shared" si="6"/>
        <v>#REF!</v>
      </c>
      <c r="D24" s="8" t="e">
        <f t="shared" si="0"/>
        <v>#REF!</v>
      </c>
      <c r="E24" s="24">
        <f t="shared" si="1"/>
        <v>1680.0875243313465</v>
      </c>
      <c r="F24" s="22" t="e">
        <f>VLOOKUP($C24,#REF!,3)</f>
        <v>#REF!</v>
      </c>
      <c r="G24" s="22" t="e">
        <f t="shared" si="7"/>
        <v>#REF!</v>
      </c>
      <c r="H24" s="22" t="e">
        <f>VLOOKUP($C24,#REF!,4)</f>
        <v>#REF!</v>
      </c>
      <c r="I24" s="22" t="e">
        <f t="shared" si="8"/>
        <v>#REF!</v>
      </c>
      <c r="J24" s="22" t="e">
        <f t="shared" si="2"/>
        <v>#REF!</v>
      </c>
      <c r="K24" s="12" t="e">
        <f t="shared" si="3"/>
        <v>#REF!</v>
      </c>
      <c r="L24" s="13" t="e">
        <f>#REF!</f>
        <v>#REF!</v>
      </c>
      <c r="M24" s="22" t="e">
        <f t="shared" si="4"/>
        <v>#REF!</v>
      </c>
      <c r="N24" s="12" t="e">
        <f t="shared" si="5"/>
        <v>#REF!</v>
      </c>
    </row>
    <row r="25" spans="2:14" x14ac:dyDescent="0.3">
      <c r="B25" s="5">
        <f t="shared" si="6"/>
        <v>12</v>
      </c>
      <c r="C25" s="5" t="e">
        <f t="shared" si="6"/>
        <v>#REF!</v>
      </c>
      <c r="D25" s="8" t="e">
        <f t="shared" si="0"/>
        <v>#REF!</v>
      </c>
      <c r="E25" s="24">
        <f t="shared" si="1"/>
        <v>1680.0875243313465</v>
      </c>
      <c r="F25" s="22" t="e">
        <f>VLOOKUP($C25,#REF!,3)</f>
        <v>#REF!</v>
      </c>
      <c r="G25" s="22" t="e">
        <f t="shared" si="7"/>
        <v>#REF!</v>
      </c>
      <c r="H25" s="22" t="e">
        <f>VLOOKUP($C25,#REF!,4)</f>
        <v>#REF!</v>
      </c>
      <c r="I25" s="22" t="e">
        <f t="shared" si="8"/>
        <v>#REF!</v>
      </c>
      <c r="J25" s="22" t="e">
        <f t="shared" si="2"/>
        <v>#REF!</v>
      </c>
      <c r="K25" s="12" t="e">
        <f t="shared" si="3"/>
        <v>#REF!</v>
      </c>
      <c r="L25" s="13" t="e">
        <f>#REF!</f>
        <v>#REF!</v>
      </c>
      <c r="M25" s="22" t="e">
        <f t="shared" si="4"/>
        <v>#REF!</v>
      </c>
      <c r="N25" s="12" t="e">
        <f t="shared" si="5"/>
        <v>#REF!</v>
      </c>
    </row>
    <row r="26" spans="2:14" x14ac:dyDescent="0.3">
      <c r="B26" s="5">
        <f t="shared" si="6"/>
        <v>13</v>
      </c>
      <c r="C26" s="5" t="e">
        <f t="shared" si="6"/>
        <v>#REF!</v>
      </c>
      <c r="D26" s="8" t="e">
        <f t="shared" si="0"/>
        <v>#REF!</v>
      </c>
      <c r="E26" s="24">
        <f t="shared" si="1"/>
        <v>1680.0875243313465</v>
      </c>
      <c r="F26" s="22" t="e">
        <f>VLOOKUP($C26,#REF!,3)</f>
        <v>#REF!</v>
      </c>
      <c r="G26" s="22" t="e">
        <f t="shared" si="7"/>
        <v>#REF!</v>
      </c>
      <c r="H26" s="22" t="e">
        <f>VLOOKUP($C26,#REF!,4)</f>
        <v>#REF!</v>
      </c>
      <c r="I26" s="22" t="e">
        <f t="shared" si="8"/>
        <v>#REF!</v>
      </c>
      <c r="J26" s="22" t="e">
        <f t="shared" si="2"/>
        <v>#REF!</v>
      </c>
      <c r="K26" s="12" t="e">
        <f t="shared" si="3"/>
        <v>#REF!</v>
      </c>
      <c r="L26" s="13" t="e">
        <f>#REF!</f>
        <v>#REF!</v>
      </c>
      <c r="M26" s="22" t="e">
        <f t="shared" si="4"/>
        <v>#REF!</v>
      </c>
      <c r="N26" s="12" t="e">
        <f t="shared" si="5"/>
        <v>#REF!</v>
      </c>
    </row>
    <row r="27" spans="2:14" x14ac:dyDescent="0.3">
      <c r="B27" s="5">
        <f t="shared" si="6"/>
        <v>14</v>
      </c>
      <c r="C27" s="5" t="e">
        <f t="shared" si="6"/>
        <v>#REF!</v>
      </c>
      <c r="D27" s="8" t="e">
        <f t="shared" si="0"/>
        <v>#REF!</v>
      </c>
      <c r="E27" s="24">
        <f t="shared" si="1"/>
        <v>1680.0875243313465</v>
      </c>
      <c r="F27" s="22" t="e">
        <f>VLOOKUP($C27,#REF!,3)</f>
        <v>#REF!</v>
      </c>
      <c r="G27" s="22" t="e">
        <f t="shared" si="7"/>
        <v>#REF!</v>
      </c>
      <c r="H27" s="22" t="e">
        <f>VLOOKUP($C27,#REF!,4)</f>
        <v>#REF!</v>
      </c>
      <c r="I27" s="22" t="e">
        <f t="shared" si="8"/>
        <v>#REF!</v>
      </c>
      <c r="J27" s="22" t="e">
        <f t="shared" si="2"/>
        <v>#REF!</v>
      </c>
      <c r="K27" s="12" t="e">
        <f t="shared" si="3"/>
        <v>#REF!</v>
      </c>
      <c r="L27" s="13" t="e">
        <f>#REF!</f>
        <v>#REF!</v>
      </c>
      <c r="M27" s="22" t="e">
        <f t="shared" si="4"/>
        <v>#REF!</v>
      </c>
      <c r="N27" s="12" t="e">
        <f t="shared" si="5"/>
        <v>#REF!</v>
      </c>
    </row>
    <row r="28" spans="2:14" x14ac:dyDescent="0.3">
      <c r="B28" s="5">
        <f t="shared" si="6"/>
        <v>15</v>
      </c>
      <c r="C28" s="5" t="e">
        <f t="shared" si="6"/>
        <v>#REF!</v>
      </c>
      <c r="D28" s="8" t="e">
        <f t="shared" si="0"/>
        <v>#REF!</v>
      </c>
      <c r="E28" s="24">
        <f t="shared" si="1"/>
        <v>1680.0875243313465</v>
      </c>
      <c r="F28" s="22" t="e">
        <f>VLOOKUP($C28,#REF!,3)</f>
        <v>#REF!</v>
      </c>
      <c r="G28" s="22" t="e">
        <f t="shared" si="7"/>
        <v>#REF!</v>
      </c>
      <c r="H28" s="22" t="e">
        <f>VLOOKUP($C28,#REF!,4)</f>
        <v>#REF!</v>
      </c>
      <c r="I28" s="22" t="e">
        <f t="shared" si="8"/>
        <v>#REF!</v>
      </c>
      <c r="J28" s="22" t="e">
        <f t="shared" si="2"/>
        <v>#REF!</v>
      </c>
      <c r="K28" s="12" t="e">
        <f t="shared" si="3"/>
        <v>#REF!</v>
      </c>
      <c r="L28" s="13" t="e">
        <f>#REF!</f>
        <v>#REF!</v>
      </c>
      <c r="M28" s="22" t="e">
        <f t="shared" si="4"/>
        <v>#REF!</v>
      </c>
      <c r="N28" s="12" t="e">
        <f t="shared" si="5"/>
        <v>#REF!</v>
      </c>
    </row>
    <row r="29" spans="2:14" x14ac:dyDescent="0.3">
      <c r="B29" s="5">
        <f t="shared" si="6"/>
        <v>16</v>
      </c>
      <c r="C29" s="5" t="e">
        <f t="shared" si="6"/>
        <v>#REF!</v>
      </c>
      <c r="D29" s="8" t="e">
        <f t="shared" si="0"/>
        <v>#REF!</v>
      </c>
      <c r="E29" s="24">
        <f t="shared" si="1"/>
        <v>1680.0875243313465</v>
      </c>
      <c r="F29" s="22" t="e">
        <f>VLOOKUP($C29,#REF!,3)</f>
        <v>#REF!</v>
      </c>
      <c r="G29" s="22" t="e">
        <f t="shared" si="7"/>
        <v>#REF!</v>
      </c>
      <c r="H29" s="22" t="e">
        <f>VLOOKUP($C29,#REF!,4)</f>
        <v>#REF!</v>
      </c>
      <c r="I29" s="22" t="e">
        <f t="shared" si="8"/>
        <v>#REF!</v>
      </c>
      <c r="J29" s="22" t="e">
        <f t="shared" si="2"/>
        <v>#REF!</v>
      </c>
      <c r="K29" s="12" t="e">
        <f t="shared" si="3"/>
        <v>#REF!</v>
      </c>
      <c r="L29" s="13" t="e">
        <f>#REF!</f>
        <v>#REF!</v>
      </c>
      <c r="M29" s="22" t="e">
        <f t="shared" si="4"/>
        <v>#REF!</v>
      </c>
      <c r="N29" s="12" t="e">
        <f t="shared" si="5"/>
        <v>#REF!</v>
      </c>
    </row>
    <row r="30" spans="2:14" x14ac:dyDescent="0.3">
      <c r="B30" s="5">
        <f t="shared" si="6"/>
        <v>17</v>
      </c>
      <c r="C30" s="5" t="e">
        <f t="shared" si="6"/>
        <v>#REF!</v>
      </c>
      <c r="D30" s="8" t="e">
        <f t="shared" si="0"/>
        <v>#REF!</v>
      </c>
      <c r="E30" s="24">
        <f t="shared" si="1"/>
        <v>1680.0875243313465</v>
      </c>
      <c r="F30" s="22" t="e">
        <f>VLOOKUP($C30,#REF!,3)</f>
        <v>#REF!</v>
      </c>
      <c r="G30" s="22" t="e">
        <f t="shared" si="7"/>
        <v>#REF!</v>
      </c>
      <c r="H30" s="22" t="e">
        <f>VLOOKUP($C30,#REF!,4)</f>
        <v>#REF!</v>
      </c>
      <c r="I30" s="22" t="e">
        <f t="shared" si="8"/>
        <v>#REF!</v>
      </c>
      <c r="J30" s="22" t="e">
        <f t="shared" si="2"/>
        <v>#REF!</v>
      </c>
      <c r="K30" s="12" t="e">
        <f t="shared" si="3"/>
        <v>#REF!</v>
      </c>
      <c r="L30" s="13" t="e">
        <f>#REF!</f>
        <v>#REF!</v>
      </c>
      <c r="M30" s="22" t="e">
        <f t="shared" si="4"/>
        <v>#REF!</v>
      </c>
      <c r="N30" s="12" t="e">
        <f t="shared" si="5"/>
        <v>#REF!</v>
      </c>
    </row>
    <row r="31" spans="2:14" x14ac:dyDescent="0.3">
      <c r="B31" s="5">
        <f t="shared" si="6"/>
        <v>18</v>
      </c>
      <c r="C31" s="5" t="e">
        <f t="shared" si="6"/>
        <v>#REF!</v>
      </c>
      <c r="D31" s="8" t="e">
        <f t="shared" si="0"/>
        <v>#REF!</v>
      </c>
      <c r="E31" s="24">
        <f t="shared" si="1"/>
        <v>1680.0875243313465</v>
      </c>
      <c r="F31" s="22" t="e">
        <f>VLOOKUP($C31,#REF!,3)</f>
        <v>#REF!</v>
      </c>
      <c r="G31" s="22" t="e">
        <f t="shared" si="7"/>
        <v>#REF!</v>
      </c>
      <c r="H31" s="22" t="e">
        <f>VLOOKUP($C31,#REF!,4)</f>
        <v>#REF!</v>
      </c>
      <c r="I31" s="22" t="e">
        <f t="shared" si="8"/>
        <v>#REF!</v>
      </c>
      <c r="J31" s="22" t="e">
        <f t="shared" si="2"/>
        <v>#REF!</v>
      </c>
      <c r="K31" s="12" t="e">
        <f t="shared" si="3"/>
        <v>#REF!</v>
      </c>
      <c r="L31" s="13" t="e">
        <f>#REF!</f>
        <v>#REF!</v>
      </c>
      <c r="M31" s="22" t="e">
        <f t="shared" si="4"/>
        <v>#REF!</v>
      </c>
      <c r="N31" s="12" t="e">
        <f t="shared" si="5"/>
        <v>#REF!</v>
      </c>
    </row>
    <row r="32" spans="2:14" x14ac:dyDescent="0.3">
      <c r="B32" s="5">
        <f t="shared" ref="B32:C47" si="9">B31+1</f>
        <v>19</v>
      </c>
      <c r="C32" s="5" t="e">
        <f t="shared" si="9"/>
        <v>#REF!</v>
      </c>
      <c r="D32" s="8" t="e">
        <f t="shared" si="0"/>
        <v>#REF!</v>
      </c>
      <c r="E32" s="24">
        <f t="shared" si="1"/>
        <v>1680.0875243313465</v>
      </c>
      <c r="F32" s="22" t="e">
        <f>VLOOKUP($C32,#REF!,3)</f>
        <v>#REF!</v>
      </c>
      <c r="G32" s="22" t="e">
        <f t="shared" si="7"/>
        <v>#REF!</v>
      </c>
      <c r="H32" s="22" t="e">
        <f>VLOOKUP($C32,#REF!,4)</f>
        <v>#REF!</v>
      </c>
      <c r="I32" s="22" t="e">
        <f t="shared" si="8"/>
        <v>#REF!</v>
      </c>
      <c r="J32" s="22" t="e">
        <f t="shared" si="2"/>
        <v>#REF!</v>
      </c>
      <c r="K32" s="12" t="e">
        <f t="shared" si="3"/>
        <v>#REF!</v>
      </c>
      <c r="L32" s="13" t="e">
        <f>#REF!</f>
        <v>#REF!</v>
      </c>
      <c r="M32" s="22" t="e">
        <f t="shared" si="4"/>
        <v>#REF!</v>
      </c>
      <c r="N32" s="12" t="e">
        <f t="shared" si="5"/>
        <v>#REF!</v>
      </c>
    </row>
    <row r="33" spans="2:14" x14ac:dyDescent="0.3">
      <c r="B33" s="5">
        <f t="shared" si="9"/>
        <v>20</v>
      </c>
      <c r="C33" s="5" t="e">
        <f t="shared" si="9"/>
        <v>#REF!</v>
      </c>
      <c r="D33" s="8" t="e">
        <f t="shared" si="0"/>
        <v>#REF!</v>
      </c>
      <c r="E33" s="24">
        <f t="shared" si="1"/>
        <v>1680.0875243313465</v>
      </c>
      <c r="F33" s="22" t="e">
        <f>VLOOKUP($C33,#REF!,3)</f>
        <v>#REF!</v>
      </c>
      <c r="G33" s="22" t="e">
        <f t="shared" si="7"/>
        <v>#REF!</v>
      </c>
      <c r="H33" s="22" t="e">
        <f>VLOOKUP($C33,#REF!,4)</f>
        <v>#REF!</v>
      </c>
      <c r="I33" s="22" t="e">
        <f t="shared" si="8"/>
        <v>#REF!</v>
      </c>
      <c r="J33" s="22" t="e">
        <f t="shared" si="2"/>
        <v>#REF!</v>
      </c>
      <c r="K33" s="12" t="e">
        <f t="shared" si="3"/>
        <v>#REF!</v>
      </c>
      <c r="L33" s="13" t="e">
        <f>#REF!</f>
        <v>#REF!</v>
      </c>
      <c r="M33" s="22" t="e">
        <f t="shared" si="4"/>
        <v>#REF!</v>
      </c>
      <c r="N33" s="12" t="e">
        <f t="shared" si="5"/>
        <v>#REF!</v>
      </c>
    </row>
    <row r="34" spans="2:14" x14ac:dyDescent="0.3">
      <c r="B34" s="5">
        <f t="shared" si="9"/>
        <v>21</v>
      </c>
      <c r="C34" s="5" t="e">
        <f t="shared" si="9"/>
        <v>#REF!</v>
      </c>
      <c r="D34" s="8" t="e">
        <f t="shared" si="0"/>
        <v>#REF!</v>
      </c>
      <c r="E34" s="24">
        <f t="shared" si="1"/>
        <v>1680.0875243313465</v>
      </c>
      <c r="F34" s="22" t="e">
        <f>VLOOKUP($C34,#REF!,3)</f>
        <v>#REF!</v>
      </c>
      <c r="G34" s="22" t="e">
        <f t="shared" si="7"/>
        <v>#REF!</v>
      </c>
      <c r="H34" s="22" t="e">
        <f>VLOOKUP($C34,#REF!,4)</f>
        <v>#REF!</v>
      </c>
      <c r="I34" s="22" t="e">
        <f t="shared" si="8"/>
        <v>#REF!</v>
      </c>
      <c r="J34" s="22" t="e">
        <f t="shared" si="2"/>
        <v>#REF!</v>
      </c>
      <c r="K34" s="12" t="e">
        <f t="shared" si="3"/>
        <v>#REF!</v>
      </c>
      <c r="L34" s="13" t="e">
        <f>#REF!</f>
        <v>#REF!</v>
      </c>
      <c r="M34" s="22" t="e">
        <f t="shared" si="4"/>
        <v>#REF!</v>
      </c>
      <c r="N34" s="12" t="e">
        <f t="shared" si="5"/>
        <v>#REF!</v>
      </c>
    </row>
    <row r="35" spans="2:14" x14ac:dyDescent="0.3">
      <c r="B35" s="5">
        <f t="shared" si="9"/>
        <v>22</v>
      </c>
      <c r="C35" s="5" t="e">
        <f t="shared" si="9"/>
        <v>#REF!</v>
      </c>
      <c r="D35" s="8" t="e">
        <f t="shared" si="0"/>
        <v>#REF!</v>
      </c>
      <c r="E35" s="24">
        <f t="shared" si="1"/>
        <v>1680.0875243313465</v>
      </c>
      <c r="F35" s="22" t="e">
        <f>VLOOKUP($C35,#REF!,3)</f>
        <v>#REF!</v>
      </c>
      <c r="G35" s="22" t="e">
        <f t="shared" si="7"/>
        <v>#REF!</v>
      </c>
      <c r="H35" s="22" t="e">
        <f>VLOOKUP($C35,#REF!,4)</f>
        <v>#REF!</v>
      </c>
      <c r="I35" s="22" t="e">
        <f t="shared" si="8"/>
        <v>#REF!</v>
      </c>
      <c r="J35" s="22" t="e">
        <f t="shared" si="2"/>
        <v>#REF!</v>
      </c>
      <c r="K35" s="12" t="e">
        <f t="shared" si="3"/>
        <v>#REF!</v>
      </c>
      <c r="L35" s="13" t="e">
        <f>#REF!</f>
        <v>#REF!</v>
      </c>
      <c r="M35" s="22" t="e">
        <f t="shared" si="4"/>
        <v>#REF!</v>
      </c>
      <c r="N35" s="12" t="e">
        <f t="shared" si="5"/>
        <v>#REF!</v>
      </c>
    </row>
    <row r="36" spans="2:14" x14ac:dyDescent="0.3">
      <c r="B36" s="5">
        <f t="shared" si="9"/>
        <v>23</v>
      </c>
      <c r="C36" s="5" t="e">
        <f t="shared" si="9"/>
        <v>#REF!</v>
      </c>
      <c r="D36" s="8" t="e">
        <f t="shared" si="0"/>
        <v>#REF!</v>
      </c>
      <c r="E36" s="24">
        <f t="shared" si="1"/>
        <v>1680.0875243313465</v>
      </c>
      <c r="F36" s="22" t="e">
        <f>VLOOKUP($C36,#REF!,3)</f>
        <v>#REF!</v>
      </c>
      <c r="G36" s="22" t="e">
        <f t="shared" si="7"/>
        <v>#REF!</v>
      </c>
      <c r="H36" s="22" t="e">
        <f>VLOOKUP($C36,#REF!,4)</f>
        <v>#REF!</v>
      </c>
      <c r="I36" s="22" t="e">
        <f t="shared" si="8"/>
        <v>#REF!</v>
      </c>
      <c r="J36" s="22" t="e">
        <f t="shared" si="2"/>
        <v>#REF!</v>
      </c>
      <c r="K36" s="12" t="e">
        <f t="shared" si="3"/>
        <v>#REF!</v>
      </c>
      <c r="L36" s="13" t="e">
        <f>#REF!</f>
        <v>#REF!</v>
      </c>
      <c r="M36" s="22" t="e">
        <f t="shared" si="4"/>
        <v>#REF!</v>
      </c>
      <c r="N36" s="12" t="e">
        <f t="shared" si="5"/>
        <v>#REF!</v>
      </c>
    </row>
    <row r="37" spans="2:14" x14ac:dyDescent="0.3">
      <c r="B37" s="5">
        <f t="shared" si="9"/>
        <v>24</v>
      </c>
      <c r="C37" s="5" t="e">
        <f t="shared" si="9"/>
        <v>#REF!</v>
      </c>
      <c r="D37" s="8" t="e">
        <f t="shared" si="0"/>
        <v>#REF!</v>
      </c>
      <c r="E37" s="24">
        <f t="shared" si="1"/>
        <v>1680.0875243313465</v>
      </c>
      <c r="F37" s="22" t="e">
        <f>VLOOKUP($C37,#REF!,3)</f>
        <v>#REF!</v>
      </c>
      <c r="G37" s="22" t="e">
        <f t="shared" si="7"/>
        <v>#REF!</v>
      </c>
      <c r="H37" s="22" t="e">
        <f>VLOOKUP($C37,#REF!,4)</f>
        <v>#REF!</v>
      </c>
      <c r="I37" s="22" t="e">
        <f t="shared" si="8"/>
        <v>#REF!</v>
      </c>
      <c r="J37" s="22" t="e">
        <f t="shared" si="2"/>
        <v>#REF!</v>
      </c>
      <c r="K37" s="12" t="e">
        <f t="shared" si="3"/>
        <v>#REF!</v>
      </c>
      <c r="L37" s="13" t="e">
        <f>#REF!</f>
        <v>#REF!</v>
      </c>
      <c r="M37" s="22" t="e">
        <f t="shared" si="4"/>
        <v>#REF!</v>
      </c>
      <c r="N37" s="12" t="e">
        <f t="shared" si="5"/>
        <v>#REF!</v>
      </c>
    </row>
    <row r="38" spans="2:14" x14ac:dyDescent="0.3">
      <c r="B38" s="5">
        <f t="shared" si="9"/>
        <v>25</v>
      </c>
      <c r="C38" s="5" t="e">
        <f t="shared" si="9"/>
        <v>#REF!</v>
      </c>
      <c r="D38" s="8" t="e">
        <f t="shared" si="0"/>
        <v>#REF!</v>
      </c>
      <c r="E38" s="24">
        <f t="shared" si="1"/>
        <v>1680.0875243313465</v>
      </c>
      <c r="F38" s="22" t="e">
        <f>VLOOKUP($C38,#REF!,3)</f>
        <v>#REF!</v>
      </c>
      <c r="G38" s="22" t="e">
        <f t="shared" si="7"/>
        <v>#REF!</v>
      </c>
      <c r="H38" s="22" t="e">
        <f>VLOOKUP($C38,#REF!,4)</f>
        <v>#REF!</v>
      </c>
      <c r="I38" s="22" t="e">
        <f t="shared" si="8"/>
        <v>#REF!</v>
      </c>
      <c r="J38" s="22" t="e">
        <f t="shared" si="2"/>
        <v>#REF!</v>
      </c>
      <c r="K38" s="12" t="e">
        <f t="shared" si="3"/>
        <v>#REF!</v>
      </c>
      <c r="L38" s="13" t="e">
        <f>#REF!</f>
        <v>#REF!</v>
      </c>
      <c r="M38" s="22" t="e">
        <f t="shared" si="4"/>
        <v>#REF!</v>
      </c>
      <c r="N38" s="12" t="e">
        <f t="shared" si="5"/>
        <v>#REF!</v>
      </c>
    </row>
    <row r="39" spans="2:14" x14ac:dyDescent="0.3">
      <c r="B39" s="5">
        <f t="shared" si="9"/>
        <v>26</v>
      </c>
      <c r="C39" s="5" t="e">
        <f t="shared" si="9"/>
        <v>#REF!</v>
      </c>
      <c r="D39" s="8" t="e">
        <f t="shared" si="0"/>
        <v>#REF!</v>
      </c>
      <c r="E39" s="24">
        <f t="shared" si="1"/>
        <v>1680.0875243313465</v>
      </c>
      <c r="F39" s="22" t="e">
        <f>VLOOKUP($C39,#REF!,3)</f>
        <v>#REF!</v>
      </c>
      <c r="G39" s="22" t="e">
        <f t="shared" si="7"/>
        <v>#REF!</v>
      </c>
      <c r="H39" s="22" t="e">
        <f>VLOOKUP($C39,#REF!,4)</f>
        <v>#REF!</v>
      </c>
      <c r="I39" s="22" t="e">
        <f t="shared" si="8"/>
        <v>#REF!</v>
      </c>
      <c r="J39" s="22" t="e">
        <f t="shared" si="2"/>
        <v>#REF!</v>
      </c>
      <c r="K39" s="12" t="e">
        <f t="shared" si="3"/>
        <v>#REF!</v>
      </c>
      <c r="L39" s="13" t="e">
        <f>#REF!</f>
        <v>#REF!</v>
      </c>
      <c r="M39" s="22" t="e">
        <f t="shared" si="4"/>
        <v>#REF!</v>
      </c>
      <c r="N39" s="12" t="e">
        <f t="shared" si="5"/>
        <v>#REF!</v>
      </c>
    </row>
    <row r="40" spans="2:14" x14ac:dyDescent="0.3">
      <c r="B40" s="5">
        <f t="shared" si="9"/>
        <v>27</v>
      </c>
      <c r="C40" s="5" t="e">
        <f t="shared" si="9"/>
        <v>#REF!</v>
      </c>
      <c r="D40" s="8" t="e">
        <f t="shared" si="0"/>
        <v>#REF!</v>
      </c>
      <c r="E40" s="24">
        <f t="shared" si="1"/>
        <v>1680.0875243313465</v>
      </c>
      <c r="F40" s="22" t="e">
        <f>VLOOKUP($C40,#REF!,3)</f>
        <v>#REF!</v>
      </c>
      <c r="G40" s="22" t="e">
        <f t="shared" si="7"/>
        <v>#REF!</v>
      </c>
      <c r="H40" s="22" t="e">
        <f>VLOOKUP($C40,#REF!,4)</f>
        <v>#REF!</v>
      </c>
      <c r="I40" s="22" t="e">
        <f t="shared" si="8"/>
        <v>#REF!</v>
      </c>
      <c r="J40" s="22" t="e">
        <f t="shared" si="2"/>
        <v>#REF!</v>
      </c>
      <c r="K40" s="12" t="e">
        <f t="shared" si="3"/>
        <v>#REF!</v>
      </c>
      <c r="L40" s="13" t="e">
        <f>#REF!</f>
        <v>#REF!</v>
      </c>
      <c r="M40" s="22" t="e">
        <f t="shared" si="4"/>
        <v>#REF!</v>
      </c>
      <c r="N40" s="12" t="e">
        <f t="shared" si="5"/>
        <v>#REF!</v>
      </c>
    </row>
    <row r="41" spans="2:14" x14ac:dyDescent="0.3">
      <c r="B41" s="5">
        <f t="shared" si="9"/>
        <v>28</v>
      </c>
      <c r="C41" s="5" t="e">
        <f t="shared" si="9"/>
        <v>#REF!</v>
      </c>
      <c r="D41" s="8" t="e">
        <f t="shared" si="0"/>
        <v>#REF!</v>
      </c>
      <c r="E41" s="24">
        <f t="shared" si="1"/>
        <v>1680.0875243313465</v>
      </c>
      <c r="F41" s="22" t="e">
        <f>VLOOKUP($C41,#REF!,3)</f>
        <v>#REF!</v>
      </c>
      <c r="G41" s="22" t="e">
        <f t="shared" si="7"/>
        <v>#REF!</v>
      </c>
      <c r="H41" s="22" t="e">
        <f>VLOOKUP($C41,#REF!,4)</f>
        <v>#REF!</v>
      </c>
      <c r="I41" s="22" t="e">
        <f t="shared" si="8"/>
        <v>#REF!</v>
      </c>
      <c r="J41" s="22" t="e">
        <f t="shared" si="2"/>
        <v>#REF!</v>
      </c>
      <c r="K41" s="12" t="e">
        <f t="shared" si="3"/>
        <v>#REF!</v>
      </c>
      <c r="L41" s="13" t="e">
        <f>#REF!</f>
        <v>#REF!</v>
      </c>
      <c r="M41" s="22" t="e">
        <f t="shared" si="4"/>
        <v>#REF!</v>
      </c>
      <c r="N41" s="12" t="e">
        <f t="shared" si="5"/>
        <v>#REF!</v>
      </c>
    </row>
    <row r="42" spans="2:14" x14ac:dyDescent="0.3">
      <c r="B42" s="5">
        <f t="shared" si="9"/>
        <v>29</v>
      </c>
      <c r="C42" s="5" t="e">
        <f t="shared" si="9"/>
        <v>#REF!</v>
      </c>
      <c r="D42" s="8" t="e">
        <f t="shared" si="0"/>
        <v>#REF!</v>
      </c>
      <c r="E42" s="24">
        <f t="shared" si="1"/>
        <v>1680.0875243313465</v>
      </c>
      <c r="F42" s="22" t="e">
        <f>VLOOKUP($C42,#REF!,3)</f>
        <v>#REF!</v>
      </c>
      <c r="G42" s="22" t="e">
        <f t="shared" si="7"/>
        <v>#REF!</v>
      </c>
      <c r="H42" s="22" t="e">
        <f>VLOOKUP($C42,#REF!,4)</f>
        <v>#REF!</v>
      </c>
      <c r="I42" s="22" t="e">
        <f t="shared" si="8"/>
        <v>#REF!</v>
      </c>
      <c r="J42" s="22" t="e">
        <f t="shared" si="2"/>
        <v>#REF!</v>
      </c>
      <c r="K42" s="12" t="e">
        <f t="shared" si="3"/>
        <v>#REF!</v>
      </c>
      <c r="L42" s="13" t="e">
        <f>#REF!</f>
        <v>#REF!</v>
      </c>
      <c r="M42" s="22" t="e">
        <f t="shared" si="4"/>
        <v>#REF!</v>
      </c>
      <c r="N42" s="12" t="e">
        <f t="shared" si="5"/>
        <v>#REF!</v>
      </c>
    </row>
    <row r="43" spans="2:14" x14ac:dyDescent="0.3">
      <c r="B43" s="5">
        <f t="shared" si="9"/>
        <v>30</v>
      </c>
      <c r="C43" s="5" t="e">
        <f t="shared" si="9"/>
        <v>#REF!</v>
      </c>
      <c r="D43" s="8" t="e">
        <f t="shared" si="0"/>
        <v>#REF!</v>
      </c>
      <c r="E43" s="24">
        <f t="shared" si="1"/>
        <v>1680.0875243313465</v>
      </c>
      <c r="F43" s="22" t="e">
        <f>VLOOKUP($C43,#REF!,3)</f>
        <v>#REF!</v>
      </c>
      <c r="G43" s="22" t="e">
        <f t="shared" si="7"/>
        <v>#REF!</v>
      </c>
      <c r="H43" s="22" t="e">
        <f>VLOOKUP($C43,#REF!,4)</f>
        <v>#REF!</v>
      </c>
      <c r="I43" s="22" t="e">
        <f t="shared" si="8"/>
        <v>#REF!</v>
      </c>
      <c r="J43" s="22" t="e">
        <f t="shared" si="2"/>
        <v>#REF!</v>
      </c>
      <c r="K43" s="12" t="e">
        <f t="shared" si="3"/>
        <v>#REF!</v>
      </c>
      <c r="L43" s="13" t="e">
        <f>#REF!</f>
        <v>#REF!</v>
      </c>
      <c r="M43" s="22" t="e">
        <f t="shared" si="4"/>
        <v>#REF!</v>
      </c>
      <c r="N43" s="12" t="e">
        <f t="shared" si="5"/>
        <v>#REF!</v>
      </c>
    </row>
    <row r="44" spans="2:14" x14ac:dyDescent="0.3">
      <c r="B44" s="5">
        <f t="shared" si="9"/>
        <v>31</v>
      </c>
      <c r="C44" s="5" t="e">
        <f t="shared" si="9"/>
        <v>#REF!</v>
      </c>
      <c r="D44" s="8" t="e">
        <f t="shared" si="0"/>
        <v>#REF!</v>
      </c>
      <c r="E44" s="24">
        <f t="shared" si="1"/>
        <v>1680.0875243313465</v>
      </c>
      <c r="F44" s="22" t="e">
        <f>VLOOKUP($C44,#REF!,3)</f>
        <v>#REF!</v>
      </c>
      <c r="G44" s="22" t="e">
        <f t="shared" si="7"/>
        <v>#REF!</v>
      </c>
      <c r="H44" s="22" t="e">
        <f>VLOOKUP($C44,#REF!,4)</f>
        <v>#REF!</v>
      </c>
      <c r="I44" s="22" t="e">
        <f t="shared" si="8"/>
        <v>#REF!</v>
      </c>
      <c r="J44" s="22" t="e">
        <f t="shared" si="2"/>
        <v>#REF!</v>
      </c>
      <c r="K44" s="12" t="e">
        <f t="shared" si="3"/>
        <v>#REF!</v>
      </c>
      <c r="L44" s="13" t="e">
        <f>#REF!</f>
        <v>#REF!</v>
      </c>
      <c r="M44" s="22" t="e">
        <f t="shared" si="4"/>
        <v>#REF!</v>
      </c>
      <c r="N44" s="12" t="e">
        <f t="shared" si="5"/>
        <v>#REF!</v>
      </c>
    </row>
    <row r="45" spans="2:14" x14ac:dyDescent="0.3">
      <c r="B45" s="5">
        <f t="shared" si="9"/>
        <v>32</v>
      </c>
      <c r="C45" s="5" t="e">
        <f t="shared" si="9"/>
        <v>#REF!</v>
      </c>
      <c r="D45" s="8" t="e">
        <f t="shared" si="0"/>
        <v>#REF!</v>
      </c>
      <c r="E45" s="24">
        <f t="shared" si="1"/>
        <v>1680.0875243313465</v>
      </c>
      <c r="F45" s="22" t="e">
        <f>VLOOKUP($C45,#REF!,3)</f>
        <v>#REF!</v>
      </c>
      <c r="G45" s="22" t="e">
        <f t="shared" si="7"/>
        <v>#REF!</v>
      </c>
      <c r="H45" s="22" t="e">
        <f>VLOOKUP($C45,#REF!,4)</f>
        <v>#REF!</v>
      </c>
      <c r="I45" s="22" t="e">
        <f t="shared" si="8"/>
        <v>#REF!</v>
      </c>
      <c r="J45" s="22" t="e">
        <f t="shared" si="2"/>
        <v>#REF!</v>
      </c>
      <c r="K45" s="12" t="e">
        <f t="shared" si="3"/>
        <v>#REF!</v>
      </c>
      <c r="L45" s="13" t="e">
        <f>#REF!</f>
        <v>#REF!</v>
      </c>
      <c r="M45" s="22" t="e">
        <f t="shared" si="4"/>
        <v>#REF!</v>
      </c>
      <c r="N45" s="12" t="e">
        <f t="shared" si="5"/>
        <v>#REF!</v>
      </c>
    </row>
    <row r="46" spans="2:14" x14ac:dyDescent="0.3">
      <c r="B46" s="5">
        <f t="shared" si="9"/>
        <v>33</v>
      </c>
      <c r="C46" s="5" t="e">
        <f t="shared" si="9"/>
        <v>#REF!</v>
      </c>
      <c r="D46" s="8" t="e">
        <f t="shared" si="0"/>
        <v>#REF!</v>
      </c>
      <c r="E46" s="24">
        <f t="shared" si="1"/>
        <v>1680.0875243313465</v>
      </c>
      <c r="F46" s="22" t="e">
        <f>VLOOKUP($C46,#REF!,3)</f>
        <v>#REF!</v>
      </c>
      <c r="G46" s="22" t="e">
        <f t="shared" si="7"/>
        <v>#REF!</v>
      </c>
      <c r="H46" s="22" t="e">
        <f>VLOOKUP($C46,#REF!,4)</f>
        <v>#REF!</v>
      </c>
      <c r="I46" s="22" t="e">
        <f t="shared" si="8"/>
        <v>#REF!</v>
      </c>
      <c r="J46" s="22" t="e">
        <f t="shared" si="2"/>
        <v>#REF!</v>
      </c>
      <c r="K46" s="12" t="e">
        <f t="shared" si="3"/>
        <v>#REF!</v>
      </c>
      <c r="L46" s="13" t="e">
        <f>#REF!</f>
        <v>#REF!</v>
      </c>
      <c r="M46" s="22" t="e">
        <f t="shared" si="4"/>
        <v>#REF!</v>
      </c>
      <c r="N46" s="12" t="e">
        <f t="shared" si="5"/>
        <v>#REF!</v>
      </c>
    </row>
    <row r="47" spans="2:14" x14ac:dyDescent="0.3">
      <c r="B47" s="5">
        <f t="shared" si="9"/>
        <v>34</v>
      </c>
      <c r="C47" s="5" t="e">
        <f t="shared" si="9"/>
        <v>#REF!</v>
      </c>
      <c r="D47" s="8" t="e">
        <f t="shared" si="0"/>
        <v>#REF!</v>
      </c>
      <c r="E47" s="24">
        <f t="shared" si="1"/>
        <v>1680.0875243313465</v>
      </c>
      <c r="F47" s="22" t="e">
        <f>VLOOKUP($C47,#REF!,3)</f>
        <v>#REF!</v>
      </c>
      <c r="G47" s="22" t="e">
        <f t="shared" si="7"/>
        <v>#REF!</v>
      </c>
      <c r="H47" s="22" t="e">
        <f>VLOOKUP($C47,#REF!,4)</f>
        <v>#REF!</v>
      </c>
      <c r="I47" s="22" t="e">
        <f t="shared" si="8"/>
        <v>#REF!</v>
      </c>
      <c r="J47" s="22" t="e">
        <f t="shared" si="2"/>
        <v>#REF!</v>
      </c>
      <c r="K47" s="12" t="e">
        <f t="shared" si="3"/>
        <v>#REF!</v>
      </c>
      <c r="L47" s="13" t="e">
        <f>#REF!</f>
        <v>#REF!</v>
      </c>
      <c r="M47" s="22" t="e">
        <f t="shared" si="4"/>
        <v>#REF!</v>
      </c>
      <c r="N47" s="12" t="e">
        <f t="shared" si="5"/>
        <v>#REF!</v>
      </c>
    </row>
    <row r="48" spans="2:14" x14ac:dyDescent="0.3">
      <c r="B48" s="5">
        <f t="shared" ref="B48:C63" si="10">B47+1</f>
        <v>35</v>
      </c>
      <c r="C48" s="5" t="e">
        <f t="shared" si="10"/>
        <v>#REF!</v>
      </c>
      <c r="D48" s="8" t="e">
        <f t="shared" si="0"/>
        <v>#REF!</v>
      </c>
      <c r="E48" s="24">
        <f t="shared" si="1"/>
        <v>1680.0875243313465</v>
      </c>
      <c r="F48" s="22" t="e">
        <f>VLOOKUP($C48,#REF!,3)</f>
        <v>#REF!</v>
      </c>
      <c r="G48" s="22" t="e">
        <f t="shared" si="7"/>
        <v>#REF!</v>
      </c>
      <c r="H48" s="22" t="e">
        <f>VLOOKUP($C48,#REF!,4)</f>
        <v>#REF!</v>
      </c>
      <c r="I48" s="22" t="e">
        <f t="shared" si="8"/>
        <v>#REF!</v>
      </c>
      <c r="J48" s="22" t="e">
        <f t="shared" si="2"/>
        <v>#REF!</v>
      </c>
      <c r="K48" s="12" t="e">
        <f t="shared" si="3"/>
        <v>#REF!</v>
      </c>
      <c r="L48" s="13" t="e">
        <f>#REF!</f>
        <v>#REF!</v>
      </c>
      <c r="M48" s="22" t="e">
        <f t="shared" si="4"/>
        <v>#REF!</v>
      </c>
      <c r="N48" s="12" t="e">
        <f t="shared" si="5"/>
        <v>#REF!</v>
      </c>
    </row>
    <row r="49" spans="2:14" x14ac:dyDescent="0.3">
      <c r="B49" s="5">
        <f t="shared" si="10"/>
        <v>36</v>
      </c>
      <c r="C49" s="5" t="e">
        <f t="shared" si="10"/>
        <v>#REF!</v>
      </c>
      <c r="D49" s="8" t="e">
        <f t="shared" si="0"/>
        <v>#REF!</v>
      </c>
      <c r="E49" s="24">
        <f t="shared" si="1"/>
        <v>1680.0875243313465</v>
      </c>
      <c r="F49" s="22" t="e">
        <f>VLOOKUP($C49,#REF!,3)</f>
        <v>#REF!</v>
      </c>
      <c r="G49" s="22" t="e">
        <f t="shared" si="7"/>
        <v>#REF!</v>
      </c>
      <c r="H49" s="22" t="e">
        <f>VLOOKUP($C49,#REF!,4)</f>
        <v>#REF!</v>
      </c>
      <c r="I49" s="22" t="e">
        <f t="shared" si="8"/>
        <v>#REF!</v>
      </c>
      <c r="J49" s="22" t="e">
        <f t="shared" si="2"/>
        <v>#REF!</v>
      </c>
      <c r="K49" s="12" t="e">
        <f t="shared" si="3"/>
        <v>#REF!</v>
      </c>
      <c r="L49" s="13" t="e">
        <f>#REF!</f>
        <v>#REF!</v>
      </c>
      <c r="M49" s="22" t="e">
        <f t="shared" si="4"/>
        <v>#REF!</v>
      </c>
      <c r="N49" s="12" t="e">
        <f t="shared" si="5"/>
        <v>#REF!</v>
      </c>
    </row>
    <row r="50" spans="2:14" x14ac:dyDescent="0.3">
      <c r="B50" s="5">
        <f t="shared" si="10"/>
        <v>37</v>
      </c>
      <c r="C50" s="5" t="e">
        <f t="shared" si="10"/>
        <v>#REF!</v>
      </c>
      <c r="D50" s="8" t="e">
        <f t="shared" si="0"/>
        <v>#REF!</v>
      </c>
      <c r="E50" s="24">
        <f t="shared" si="1"/>
        <v>1680.0875243313465</v>
      </c>
      <c r="F50" s="22" t="e">
        <f>VLOOKUP($C50,#REF!,3)</f>
        <v>#REF!</v>
      </c>
      <c r="G50" s="22" t="e">
        <f t="shared" si="7"/>
        <v>#REF!</v>
      </c>
      <c r="H50" s="22" t="e">
        <f>VLOOKUP($C50,#REF!,4)</f>
        <v>#REF!</v>
      </c>
      <c r="I50" s="22" t="e">
        <f t="shared" si="8"/>
        <v>#REF!</v>
      </c>
      <c r="J50" s="22" t="e">
        <f t="shared" si="2"/>
        <v>#REF!</v>
      </c>
      <c r="K50" s="12" t="e">
        <f t="shared" si="3"/>
        <v>#REF!</v>
      </c>
      <c r="L50" s="13" t="e">
        <f>#REF!</f>
        <v>#REF!</v>
      </c>
      <c r="M50" s="22" t="e">
        <f t="shared" si="4"/>
        <v>#REF!</v>
      </c>
      <c r="N50" s="12" t="e">
        <f t="shared" si="5"/>
        <v>#REF!</v>
      </c>
    </row>
    <row r="51" spans="2:14" x14ac:dyDescent="0.3">
      <c r="B51" s="5">
        <f t="shared" si="10"/>
        <v>38</v>
      </c>
      <c r="C51" s="5" t="e">
        <f t="shared" si="10"/>
        <v>#REF!</v>
      </c>
      <c r="D51" s="8" t="e">
        <f t="shared" si="0"/>
        <v>#REF!</v>
      </c>
      <c r="E51" s="24">
        <f t="shared" si="1"/>
        <v>1680.0875243313465</v>
      </c>
      <c r="F51" s="22" t="e">
        <f>VLOOKUP($C51,#REF!,3)</f>
        <v>#REF!</v>
      </c>
      <c r="G51" s="22" t="e">
        <f t="shared" si="7"/>
        <v>#REF!</v>
      </c>
      <c r="H51" s="22" t="e">
        <f>VLOOKUP($C51,#REF!,4)</f>
        <v>#REF!</v>
      </c>
      <c r="I51" s="22" t="e">
        <f t="shared" si="8"/>
        <v>#REF!</v>
      </c>
      <c r="J51" s="22" t="e">
        <f t="shared" si="2"/>
        <v>#REF!</v>
      </c>
      <c r="K51" s="12" t="e">
        <f t="shared" si="3"/>
        <v>#REF!</v>
      </c>
      <c r="L51" s="13" t="e">
        <f>#REF!</f>
        <v>#REF!</v>
      </c>
      <c r="M51" s="22" t="e">
        <f t="shared" si="4"/>
        <v>#REF!</v>
      </c>
      <c r="N51" s="12" t="e">
        <f t="shared" si="5"/>
        <v>#REF!</v>
      </c>
    </row>
    <row r="52" spans="2:14" x14ac:dyDescent="0.3">
      <c r="B52" s="5">
        <f t="shared" si="10"/>
        <v>39</v>
      </c>
      <c r="C52" s="5" t="e">
        <f t="shared" si="10"/>
        <v>#REF!</v>
      </c>
      <c r="D52" s="8" t="e">
        <f t="shared" si="0"/>
        <v>#REF!</v>
      </c>
      <c r="E52" s="24">
        <f t="shared" si="1"/>
        <v>1680.0875243313465</v>
      </c>
      <c r="F52" s="22" t="e">
        <f>VLOOKUP($C52,#REF!,3)</f>
        <v>#REF!</v>
      </c>
      <c r="G52" s="22" t="e">
        <f t="shared" si="7"/>
        <v>#REF!</v>
      </c>
      <c r="H52" s="22" t="e">
        <f>VLOOKUP($C52,#REF!,4)</f>
        <v>#REF!</v>
      </c>
      <c r="I52" s="22" t="e">
        <f t="shared" si="8"/>
        <v>#REF!</v>
      </c>
      <c r="J52" s="22" t="e">
        <f t="shared" si="2"/>
        <v>#REF!</v>
      </c>
      <c r="K52" s="12" t="e">
        <f t="shared" si="3"/>
        <v>#REF!</v>
      </c>
      <c r="L52" s="13" t="e">
        <f>#REF!</f>
        <v>#REF!</v>
      </c>
      <c r="M52" s="22" t="e">
        <f t="shared" si="4"/>
        <v>#REF!</v>
      </c>
      <c r="N52" s="12" t="e">
        <f t="shared" si="5"/>
        <v>#REF!</v>
      </c>
    </row>
    <row r="53" spans="2:14" x14ac:dyDescent="0.3">
      <c r="B53" s="5">
        <f t="shared" si="10"/>
        <v>40</v>
      </c>
      <c r="C53" s="5" t="e">
        <f t="shared" si="10"/>
        <v>#REF!</v>
      </c>
      <c r="D53" s="8" t="e">
        <f t="shared" si="0"/>
        <v>#REF!</v>
      </c>
      <c r="E53" s="24">
        <f t="shared" si="1"/>
        <v>1680.0875243313465</v>
      </c>
      <c r="F53" s="22" t="e">
        <f>VLOOKUP($C53,#REF!,3)</f>
        <v>#REF!</v>
      </c>
      <c r="G53" s="22" t="e">
        <f t="shared" si="7"/>
        <v>#REF!</v>
      </c>
      <c r="H53" s="22" t="e">
        <f>VLOOKUP($C53,#REF!,4)</f>
        <v>#REF!</v>
      </c>
      <c r="I53" s="22" t="e">
        <f t="shared" si="8"/>
        <v>#REF!</v>
      </c>
      <c r="J53" s="22" t="e">
        <f t="shared" si="2"/>
        <v>#REF!</v>
      </c>
      <c r="K53" s="12" t="e">
        <f t="shared" si="3"/>
        <v>#REF!</v>
      </c>
      <c r="L53" s="13" t="e">
        <f>#REF!</f>
        <v>#REF!</v>
      </c>
      <c r="M53" s="22" t="e">
        <f t="shared" si="4"/>
        <v>#REF!</v>
      </c>
      <c r="N53" s="12" t="e">
        <f t="shared" si="5"/>
        <v>#REF!</v>
      </c>
    </row>
    <row r="54" spans="2:14" x14ac:dyDescent="0.3">
      <c r="B54" s="5">
        <f t="shared" si="10"/>
        <v>41</v>
      </c>
      <c r="C54" s="5" t="e">
        <f t="shared" si="10"/>
        <v>#REF!</v>
      </c>
      <c r="D54" s="8" t="e">
        <f t="shared" si="0"/>
        <v>#REF!</v>
      </c>
      <c r="E54" s="24">
        <f t="shared" si="1"/>
        <v>1680.0875243313465</v>
      </c>
      <c r="F54" s="22" t="e">
        <f>VLOOKUP($C54,#REF!,3)</f>
        <v>#REF!</v>
      </c>
      <c r="G54" s="22" t="e">
        <f t="shared" si="7"/>
        <v>#REF!</v>
      </c>
      <c r="H54" s="22" t="e">
        <f>VLOOKUP($C54,#REF!,4)</f>
        <v>#REF!</v>
      </c>
      <c r="I54" s="22" t="e">
        <f t="shared" si="8"/>
        <v>#REF!</v>
      </c>
      <c r="J54" s="22" t="e">
        <f t="shared" si="2"/>
        <v>#REF!</v>
      </c>
      <c r="K54" s="12" t="e">
        <f t="shared" si="3"/>
        <v>#REF!</v>
      </c>
      <c r="L54" s="13" t="e">
        <f>#REF!</f>
        <v>#REF!</v>
      </c>
      <c r="M54" s="22" t="e">
        <f t="shared" si="4"/>
        <v>#REF!</v>
      </c>
      <c r="N54" s="12" t="e">
        <f t="shared" si="5"/>
        <v>#REF!</v>
      </c>
    </row>
    <row r="55" spans="2:14" x14ac:dyDescent="0.3">
      <c r="B55" s="5">
        <f t="shared" si="10"/>
        <v>42</v>
      </c>
      <c r="C55" s="5" t="e">
        <f t="shared" si="10"/>
        <v>#REF!</v>
      </c>
      <c r="D55" s="8" t="e">
        <f t="shared" si="0"/>
        <v>#REF!</v>
      </c>
      <c r="E55" s="24">
        <f t="shared" si="1"/>
        <v>1680.0875243313465</v>
      </c>
      <c r="F55" s="22" t="e">
        <f>VLOOKUP($C55,#REF!,3)</f>
        <v>#REF!</v>
      </c>
      <c r="G55" s="22" t="e">
        <f t="shared" si="7"/>
        <v>#REF!</v>
      </c>
      <c r="H55" s="22" t="e">
        <f>VLOOKUP($C55,#REF!,4)</f>
        <v>#REF!</v>
      </c>
      <c r="I55" s="22" t="e">
        <f t="shared" si="8"/>
        <v>#REF!</v>
      </c>
      <c r="J55" s="22" t="e">
        <f t="shared" si="2"/>
        <v>#REF!</v>
      </c>
      <c r="K55" s="12" t="e">
        <f t="shared" si="3"/>
        <v>#REF!</v>
      </c>
      <c r="L55" s="13" t="e">
        <f>#REF!</f>
        <v>#REF!</v>
      </c>
      <c r="M55" s="22" t="e">
        <f t="shared" si="4"/>
        <v>#REF!</v>
      </c>
      <c r="N55" s="12" t="e">
        <f t="shared" si="5"/>
        <v>#REF!</v>
      </c>
    </row>
    <row r="56" spans="2:14" x14ac:dyDescent="0.3">
      <c r="B56" s="5">
        <f t="shared" si="10"/>
        <v>43</v>
      </c>
      <c r="C56" s="5" t="e">
        <f t="shared" si="10"/>
        <v>#REF!</v>
      </c>
      <c r="D56" s="8" t="e">
        <f t="shared" si="0"/>
        <v>#REF!</v>
      </c>
      <c r="E56" s="24">
        <f t="shared" si="1"/>
        <v>1680.0875243313465</v>
      </c>
      <c r="F56" s="22" t="e">
        <f>VLOOKUP($C56,#REF!,3)</f>
        <v>#REF!</v>
      </c>
      <c r="G56" s="22" t="e">
        <f t="shared" si="7"/>
        <v>#REF!</v>
      </c>
      <c r="H56" s="22" t="e">
        <f>VLOOKUP($C56,#REF!,4)</f>
        <v>#REF!</v>
      </c>
      <c r="I56" s="22" t="e">
        <f t="shared" si="8"/>
        <v>#REF!</v>
      </c>
      <c r="J56" s="22" t="e">
        <f t="shared" si="2"/>
        <v>#REF!</v>
      </c>
      <c r="K56" s="12" t="e">
        <f t="shared" si="3"/>
        <v>#REF!</v>
      </c>
      <c r="L56" s="13" t="e">
        <f>#REF!</f>
        <v>#REF!</v>
      </c>
      <c r="M56" s="22" t="e">
        <f t="shared" si="4"/>
        <v>#REF!</v>
      </c>
      <c r="N56" s="12" t="e">
        <f t="shared" si="5"/>
        <v>#REF!</v>
      </c>
    </row>
    <row r="57" spans="2:14" x14ac:dyDescent="0.3">
      <c r="B57" s="5">
        <f t="shared" si="10"/>
        <v>44</v>
      </c>
      <c r="C57" s="5" t="e">
        <f t="shared" si="10"/>
        <v>#REF!</v>
      </c>
      <c r="D57" s="8" t="e">
        <f t="shared" si="0"/>
        <v>#REF!</v>
      </c>
      <c r="E57" s="24">
        <f t="shared" si="1"/>
        <v>1680.0875243313465</v>
      </c>
      <c r="F57" s="22" t="e">
        <f>VLOOKUP($C57,#REF!,3)</f>
        <v>#REF!</v>
      </c>
      <c r="G57" s="22" t="e">
        <f t="shared" si="7"/>
        <v>#REF!</v>
      </c>
      <c r="H57" s="22" t="e">
        <f>VLOOKUP($C57,#REF!,4)</f>
        <v>#REF!</v>
      </c>
      <c r="I57" s="22" t="e">
        <f t="shared" si="8"/>
        <v>#REF!</v>
      </c>
      <c r="J57" s="22" t="e">
        <f t="shared" si="2"/>
        <v>#REF!</v>
      </c>
      <c r="K57" s="12" t="e">
        <f t="shared" si="3"/>
        <v>#REF!</v>
      </c>
      <c r="L57" s="13" t="e">
        <f>#REF!</f>
        <v>#REF!</v>
      </c>
      <c r="M57" s="22" t="e">
        <f t="shared" si="4"/>
        <v>#REF!</v>
      </c>
      <c r="N57" s="12" t="e">
        <f t="shared" si="5"/>
        <v>#REF!</v>
      </c>
    </row>
    <row r="58" spans="2:14" x14ac:dyDescent="0.3">
      <c r="B58" s="5">
        <f t="shared" si="10"/>
        <v>45</v>
      </c>
      <c r="C58" s="5" t="e">
        <f t="shared" si="10"/>
        <v>#REF!</v>
      </c>
      <c r="D58" s="8" t="e">
        <f t="shared" si="0"/>
        <v>#REF!</v>
      </c>
      <c r="E58" s="24">
        <f t="shared" si="1"/>
        <v>1680.0875243313465</v>
      </c>
      <c r="F58" s="22" t="e">
        <f>VLOOKUP($C58,#REF!,3)</f>
        <v>#REF!</v>
      </c>
      <c r="G58" s="22" t="e">
        <f t="shared" si="7"/>
        <v>#REF!</v>
      </c>
      <c r="H58" s="22" t="e">
        <f>VLOOKUP($C58,#REF!,4)</f>
        <v>#REF!</v>
      </c>
      <c r="I58" s="22" t="e">
        <f t="shared" si="8"/>
        <v>#REF!</v>
      </c>
      <c r="J58" s="22" t="e">
        <f t="shared" si="2"/>
        <v>#REF!</v>
      </c>
      <c r="K58" s="12" t="e">
        <f t="shared" si="3"/>
        <v>#REF!</v>
      </c>
      <c r="L58" s="13" t="e">
        <f>#REF!</f>
        <v>#REF!</v>
      </c>
      <c r="M58" s="22" t="e">
        <f t="shared" si="4"/>
        <v>#REF!</v>
      </c>
      <c r="N58" s="12" t="e">
        <f t="shared" si="5"/>
        <v>#REF!</v>
      </c>
    </row>
    <row r="59" spans="2:14" x14ac:dyDescent="0.3">
      <c r="B59" s="5">
        <f t="shared" si="10"/>
        <v>46</v>
      </c>
      <c r="C59" s="5" t="e">
        <f t="shared" si="10"/>
        <v>#REF!</v>
      </c>
      <c r="D59" s="8" t="e">
        <f t="shared" si="0"/>
        <v>#REF!</v>
      </c>
      <c r="E59" s="24">
        <f t="shared" si="1"/>
        <v>1680.0875243313465</v>
      </c>
      <c r="F59" s="22" t="e">
        <f>VLOOKUP($C59,#REF!,3)</f>
        <v>#REF!</v>
      </c>
      <c r="G59" s="22" t="e">
        <f t="shared" si="7"/>
        <v>#REF!</v>
      </c>
      <c r="H59" s="22" t="e">
        <f>VLOOKUP($C59,#REF!,4)</f>
        <v>#REF!</v>
      </c>
      <c r="I59" s="22" t="e">
        <f t="shared" si="8"/>
        <v>#REF!</v>
      </c>
      <c r="J59" s="22" t="e">
        <f t="shared" si="2"/>
        <v>#REF!</v>
      </c>
      <c r="K59" s="12" t="e">
        <f t="shared" si="3"/>
        <v>#REF!</v>
      </c>
      <c r="L59" s="13" t="e">
        <f>#REF!</f>
        <v>#REF!</v>
      </c>
      <c r="M59" s="22" t="e">
        <f t="shared" si="4"/>
        <v>#REF!</v>
      </c>
      <c r="N59" s="12" t="e">
        <f t="shared" si="5"/>
        <v>#REF!</v>
      </c>
    </row>
    <row r="60" spans="2:14" x14ac:dyDescent="0.3">
      <c r="B60" s="5">
        <f t="shared" si="10"/>
        <v>47</v>
      </c>
      <c r="C60" s="5" t="e">
        <f t="shared" si="10"/>
        <v>#REF!</v>
      </c>
      <c r="D60" s="8" t="e">
        <f t="shared" si="0"/>
        <v>#REF!</v>
      </c>
      <c r="E60" s="24">
        <f t="shared" si="1"/>
        <v>1680.0875243313465</v>
      </c>
      <c r="F60" s="22" t="e">
        <f>VLOOKUP($C60,#REF!,3)</f>
        <v>#REF!</v>
      </c>
      <c r="G60" s="22" t="e">
        <f t="shared" si="7"/>
        <v>#REF!</v>
      </c>
      <c r="H60" s="22" t="e">
        <f>VLOOKUP($C60,#REF!,4)</f>
        <v>#REF!</v>
      </c>
      <c r="I60" s="22" t="e">
        <f t="shared" si="8"/>
        <v>#REF!</v>
      </c>
      <c r="J60" s="22" t="e">
        <f t="shared" si="2"/>
        <v>#REF!</v>
      </c>
      <c r="K60" s="12" t="e">
        <f t="shared" si="3"/>
        <v>#REF!</v>
      </c>
      <c r="L60" s="13" t="e">
        <f>#REF!</f>
        <v>#REF!</v>
      </c>
      <c r="M60" s="22" t="e">
        <f t="shared" si="4"/>
        <v>#REF!</v>
      </c>
      <c r="N60" s="12" t="e">
        <f t="shared" si="5"/>
        <v>#REF!</v>
      </c>
    </row>
    <row r="61" spans="2:14" x14ac:dyDescent="0.3">
      <c r="B61" s="5">
        <f t="shared" si="10"/>
        <v>48</v>
      </c>
      <c r="C61" s="5" t="e">
        <f t="shared" si="10"/>
        <v>#REF!</v>
      </c>
      <c r="D61" s="8" t="e">
        <f t="shared" si="0"/>
        <v>#REF!</v>
      </c>
      <c r="E61" s="24">
        <f t="shared" si="1"/>
        <v>1680.0875243313465</v>
      </c>
      <c r="F61" s="22" t="e">
        <f>VLOOKUP($C61,#REF!,3)</f>
        <v>#REF!</v>
      </c>
      <c r="G61" s="22" t="e">
        <f t="shared" si="7"/>
        <v>#REF!</v>
      </c>
      <c r="H61" s="22" t="e">
        <f>VLOOKUP($C61,#REF!,4)</f>
        <v>#REF!</v>
      </c>
      <c r="I61" s="22" t="e">
        <f t="shared" si="8"/>
        <v>#REF!</v>
      </c>
      <c r="J61" s="22" t="e">
        <f t="shared" si="2"/>
        <v>#REF!</v>
      </c>
      <c r="K61" s="12" t="e">
        <f t="shared" si="3"/>
        <v>#REF!</v>
      </c>
      <c r="L61" s="13" t="e">
        <f>#REF!</f>
        <v>#REF!</v>
      </c>
      <c r="M61" s="22" t="e">
        <f t="shared" si="4"/>
        <v>#REF!</v>
      </c>
      <c r="N61" s="12" t="e">
        <f t="shared" si="5"/>
        <v>#REF!</v>
      </c>
    </row>
    <row r="62" spans="2:14" x14ac:dyDescent="0.3">
      <c r="B62" s="5">
        <f t="shared" si="10"/>
        <v>49</v>
      </c>
      <c r="C62" s="5" t="e">
        <f t="shared" si="10"/>
        <v>#REF!</v>
      </c>
      <c r="D62" s="8" t="e">
        <f t="shared" si="0"/>
        <v>#REF!</v>
      </c>
      <c r="E62" s="24">
        <f t="shared" si="1"/>
        <v>1680.0875243313465</v>
      </c>
      <c r="F62" s="22" t="e">
        <f>VLOOKUP($C62,#REF!,3)</f>
        <v>#REF!</v>
      </c>
      <c r="G62" s="22" t="e">
        <f t="shared" si="7"/>
        <v>#REF!</v>
      </c>
      <c r="H62" s="22" t="e">
        <f>VLOOKUP($C62,#REF!,4)</f>
        <v>#REF!</v>
      </c>
      <c r="I62" s="22" t="e">
        <f t="shared" si="8"/>
        <v>#REF!</v>
      </c>
      <c r="J62" s="22" t="e">
        <f t="shared" si="2"/>
        <v>#REF!</v>
      </c>
      <c r="K62" s="12" t="e">
        <f t="shared" si="3"/>
        <v>#REF!</v>
      </c>
      <c r="L62" s="13" t="e">
        <f>#REF!</f>
        <v>#REF!</v>
      </c>
      <c r="M62" s="22" t="e">
        <f t="shared" si="4"/>
        <v>#REF!</v>
      </c>
      <c r="N62" s="12" t="e">
        <f t="shared" si="5"/>
        <v>#REF!</v>
      </c>
    </row>
    <row r="63" spans="2:14" x14ac:dyDescent="0.3">
      <c r="B63" s="5">
        <f t="shared" si="10"/>
        <v>50</v>
      </c>
      <c r="C63" s="5" t="e">
        <f t="shared" si="10"/>
        <v>#REF!</v>
      </c>
      <c r="D63" s="8" t="e">
        <f t="shared" si="0"/>
        <v>#REF!</v>
      </c>
      <c r="E63" s="24">
        <f t="shared" si="1"/>
        <v>1680.0875243313465</v>
      </c>
      <c r="F63" s="22" t="e">
        <f>VLOOKUP($C63,#REF!,3)</f>
        <v>#REF!</v>
      </c>
      <c r="G63" s="22" t="e">
        <f t="shared" si="7"/>
        <v>#REF!</v>
      </c>
      <c r="H63" s="22" t="e">
        <f>VLOOKUP($C63,#REF!,4)</f>
        <v>#REF!</v>
      </c>
      <c r="I63" s="22" t="e">
        <f t="shared" si="8"/>
        <v>#REF!</v>
      </c>
      <c r="J63" s="22" t="e">
        <f t="shared" si="2"/>
        <v>#REF!</v>
      </c>
      <c r="K63" s="12" t="e">
        <f t="shared" si="3"/>
        <v>#REF!</v>
      </c>
      <c r="L63" s="13" t="e">
        <f>#REF!</f>
        <v>#REF!</v>
      </c>
      <c r="M63" s="22" t="e">
        <f t="shared" si="4"/>
        <v>#REF!</v>
      </c>
      <c r="N63" s="12" t="e">
        <f t="shared" si="5"/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13C5-ABE2-4EE4-84EC-DD4CD5FE1AF9}">
  <dimension ref="A1:N63"/>
  <sheetViews>
    <sheetView showGridLines="0" workbookViewId="0">
      <selection activeCell="E5" sqref="E5"/>
    </sheetView>
  </sheetViews>
  <sheetFormatPr defaultColWidth="11.44140625" defaultRowHeight="15.6" x14ac:dyDescent="0.3"/>
  <cols>
    <col min="1" max="1" width="2.6640625" style="14" customWidth="1"/>
    <col min="2" max="2" width="13.33203125" style="14" customWidth="1"/>
    <col min="3" max="6" width="16.6640625" style="14" customWidth="1"/>
    <col min="7" max="8" width="13.33203125" style="14" customWidth="1"/>
    <col min="9" max="14" width="16.6640625" style="14" customWidth="1"/>
    <col min="15" max="16384" width="11.44140625" style="14"/>
  </cols>
  <sheetData>
    <row r="1" spans="1:14" s="18" customFormat="1" x14ac:dyDescent="0.3">
      <c r="A1" s="17" t="s">
        <v>21</v>
      </c>
    </row>
    <row r="2" spans="1:14" s="18" customFormat="1" x14ac:dyDescent="0.3">
      <c r="B2" s="18" t="s">
        <v>22</v>
      </c>
    </row>
    <row r="3" spans="1:14" s="18" customFormat="1" x14ac:dyDescent="0.3">
      <c r="A3" s="19"/>
      <c r="B3" s="20" t="s">
        <v>23</v>
      </c>
    </row>
    <row r="4" spans="1:14" s="18" customFormat="1" x14ac:dyDescent="0.3">
      <c r="A4" s="19"/>
      <c r="B4" s="20" t="s">
        <v>24</v>
      </c>
    </row>
    <row r="5" spans="1:14" x14ac:dyDescent="0.3">
      <c r="A5" s="21" t="s">
        <v>18</v>
      </c>
    </row>
    <row r="6" spans="1:14" x14ac:dyDescent="0.3">
      <c r="G6" s="16"/>
    </row>
    <row r="7" spans="1:14" x14ac:dyDescent="0.3">
      <c r="B7"/>
      <c r="C7" t="s">
        <v>34</v>
      </c>
      <c r="D7"/>
      <c r="E7"/>
      <c r="F7"/>
      <c r="G7"/>
    </row>
    <row r="8" spans="1:14" x14ac:dyDescent="0.3">
      <c r="B8"/>
    </row>
    <row r="9" spans="1:14" x14ac:dyDescent="0.3">
      <c r="B9"/>
      <c r="C9" s="2" t="s">
        <v>11</v>
      </c>
      <c r="D9" s="10" t="s">
        <v>10</v>
      </c>
      <c r="I9" s="10" t="s">
        <v>27</v>
      </c>
      <c r="K9" s="2" t="s">
        <v>11</v>
      </c>
      <c r="L9" s="2" t="s">
        <v>10</v>
      </c>
    </row>
    <row r="10" spans="1:14" x14ac:dyDescent="0.3">
      <c r="B10"/>
      <c r="C10" s="9" t="e">
        <f>SUM(F14:F63)</f>
        <v>#REF!</v>
      </c>
      <c r="D10" s="11" t="e">
        <f>C10*'Q3(b)'!C10/'Q3(b)'!G10</f>
        <v>#REF!</v>
      </c>
      <c r="I10" s="25">
        <v>1482.5860168221775</v>
      </c>
      <c r="K10" s="9" t="e">
        <f>SUM(N14:N63)</f>
        <v>#REF!</v>
      </c>
      <c r="L10" s="9" t="e">
        <f>K10*'Q3(b)'!C10/'Q3(b)'!G10</f>
        <v>#REF!</v>
      </c>
    </row>
    <row r="11" spans="1:14" x14ac:dyDescent="0.3">
      <c r="B11"/>
      <c r="C11"/>
      <c r="D11" s="7"/>
      <c r="E11" s="7"/>
      <c r="I11" s="7" t="s">
        <v>29</v>
      </c>
    </row>
    <row r="12" spans="1:14" x14ac:dyDescent="0.3">
      <c r="C12"/>
      <c r="I12" s="26" t="e">
        <f>L10-D10</f>
        <v>#REF!</v>
      </c>
    </row>
    <row r="13" spans="1:14" ht="57.6" x14ac:dyDescent="0.3">
      <c r="B13" s="6" t="s">
        <v>2</v>
      </c>
      <c r="C13" s="6" t="s">
        <v>13</v>
      </c>
      <c r="D13" s="6" t="s">
        <v>9</v>
      </c>
      <c r="E13" s="6" t="s">
        <v>32</v>
      </c>
      <c r="F13" s="6" t="s">
        <v>35</v>
      </c>
      <c r="H13" s="6" t="s">
        <v>2</v>
      </c>
      <c r="I13" s="6" t="s">
        <v>14</v>
      </c>
      <c r="J13" s="6" t="s">
        <v>28</v>
      </c>
      <c r="K13" s="6" t="s">
        <v>13</v>
      </c>
      <c r="L13" s="6" t="s">
        <v>9</v>
      </c>
      <c r="M13" s="6" t="s">
        <v>33</v>
      </c>
      <c r="N13" s="6" t="s">
        <v>36</v>
      </c>
    </row>
    <row r="14" spans="1:14" x14ac:dyDescent="0.3">
      <c r="B14" s="5">
        <v>1</v>
      </c>
      <c r="C14" s="12" t="e">
        <f>'Q3(a)'!K14</f>
        <v>#REF!</v>
      </c>
      <c r="D14" s="13" t="e">
        <f>#REF!</f>
        <v>#REF!</v>
      </c>
      <c r="E14" s="22" t="e">
        <f t="shared" ref="E14:E45" si="0">(1+D14)^-B14</f>
        <v>#REF!</v>
      </c>
      <c r="F14" s="12" t="e">
        <f>C14*E14</f>
        <v>#REF!</v>
      </c>
      <c r="H14" s="5">
        <v>1</v>
      </c>
      <c r="I14" s="24">
        <f>$I$10</f>
        <v>1482.5860168221775</v>
      </c>
      <c r="J14" s="22" t="e">
        <f>'Q3(b)'!J14</f>
        <v>#REF!</v>
      </c>
      <c r="K14" s="12" t="e">
        <f>I14*J14</f>
        <v>#REF!</v>
      </c>
      <c r="L14" s="13" t="e">
        <f>D14</f>
        <v>#REF!</v>
      </c>
      <c r="M14" s="22" t="e">
        <f>(1+L14)^-(B14-0.5)</f>
        <v>#REF!</v>
      </c>
      <c r="N14" s="12" t="e">
        <f>K14*M14</f>
        <v>#REF!</v>
      </c>
    </row>
    <row r="15" spans="1:14" x14ac:dyDescent="0.3">
      <c r="B15" s="5">
        <f>B14+1</f>
        <v>2</v>
      </c>
      <c r="C15" s="12" t="e">
        <f>'Q3(a)'!K15</f>
        <v>#REF!</v>
      </c>
      <c r="D15" s="13" t="e">
        <f>#REF!</f>
        <v>#REF!</v>
      </c>
      <c r="E15" s="22" t="e">
        <f t="shared" si="0"/>
        <v>#REF!</v>
      </c>
      <c r="F15" s="12" t="e">
        <f t="shared" ref="F15:F63" si="1">C15*E15</f>
        <v>#REF!</v>
      </c>
      <c r="H15" s="5">
        <f>H14+1</f>
        <v>2</v>
      </c>
      <c r="I15" s="24">
        <f t="shared" ref="I15:I63" si="2">$I$10</f>
        <v>1482.5860168221775</v>
      </c>
      <c r="J15" s="22" t="e">
        <f>'Q3(b)'!J15</f>
        <v>#REF!</v>
      </c>
      <c r="K15" s="12" t="e">
        <f t="shared" ref="K15:K63" si="3">I15*J15</f>
        <v>#REF!</v>
      </c>
      <c r="L15" s="13" t="e">
        <f t="shared" ref="L15:L63" si="4">D15</f>
        <v>#REF!</v>
      </c>
      <c r="M15" s="22" t="e">
        <f t="shared" ref="M15:M63" si="5">(1+L15)^-(B15-0.5)</f>
        <v>#REF!</v>
      </c>
      <c r="N15" s="12" t="e">
        <f t="shared" ref="N15:N63" si="6">K15*M15</f>
        <v>#REF!</v>
      </c>
    </row>
    <row r="16" spans="1:14" x14ac:dyDescent="0.3">
      <c r="B16" s="5">
        <f t="shared" ref="B16:B31" si="7">B15+1</f>
        <v>3</v>
      </c>
      <c r="C16" s="12" t="e">
        <f>'Q3(a)'!K16</f>
        <v>#REF!</v>
      </c>
      <c r="D16" s="13" t="e">
        <f>#REF!</f>
        <v>#REF!</v>
      </c>
      <c r="E16" s="22" t="e">
        <f t="shared" si="0"/>
        <v>#REF!</v>
      </c>
      <c r="F16" s="12" t="e">
        <f t="shared" si="1"/>
        <v>#REF!</v>
      </c>
      <c r="H16" s="5">
        <f t="shared" ref="H16:H63" si="8">H15+1</f>
        <v>3</v>
      </c>
      <c r="I16" s="24">
        <f t="shared" si="2"/>
        <v>1482.5860168221775</v>
      </c>
      <c r="J16" s="22" t="e">
        <f>'Q3(b)'!J16</f>
        <v>#REF!</v>
      </c>
      <c r="K16" s="12" t="e">
        <f t="shared" si="3"/>
        <v>#REF!</v>
      </c>
      <c r="L16" s="13" t="e">
        <f t="shared" si="4"/>
        <v>#REF!</v>
      </c>
      <c r="M16" s="22" t="e">
        <f t="shared" si="5"/>
        <v>#REF!</v>
      </c>
      <c r="N16" s="12" t="e">
        <f t="shared" si="6"/>
        <v>#REF!</v>
      </c>
    </row>
    <row r="17" spans="2:14" x14ac:dyDescent="0.3">
      <c r="B17" s="5">
        <f t="shared" si="7"/>
        <v>4</v>
      </c>
      <c r="C17" s="12" t="e">
        <f>'Q3(a)'!K17</f>
        <v>#REF!</v>
      </c>
      <c r="D17" s="13" t="e">
        <f>#REF!</f>
        <v>#REF!</v>
      </c>
      <c r="E17" s="22" t="e">
        <f t="shared" si="0"/>
        <v>#REF!</v>
      </c>
      <c r="F17" s="12" t="e">
        <f t="shared" si="1"/>
        <v>#REF!</v>
      </c>
      <c r="H17" s="5">
        <f t="shared" si="8"/>
        <v>4</v>
      </c>
      <c r="I17" s="24">
        <f t="shared" si="2"/>
        <v>1482.5860168221775</v>
      </c>
      <c r="J17" s="22" t="e">
        <f>'Q3(b)'!J17</f>
        <v>#REF!</v>
      </c>
      <c r="K17" s="12" t="e">
        <f t="shared" si="3"/>
        <v>#REF!</v>
      </c>
      <c r="L17" s="13" t="e">
        <f t="shared" si="4"/>
        <v>#REF!</v>
      </c>
      <c r="M17" s="22" t="e">
        <f t="shared" si="5"/>
        <v>#REF!</v>
      </c>
      <c r="N17" s="12" t="e">
        <f t="shared" si="6"/>
        <v>#REF!</v>
      </c>
    </row>
    <row r="18" spans="2:14" x14ac:dyDescent="0.3">
      <c r="B18" s="5">
        <f t="shared" si="7"/>
        <v>5</v>
      </c>
      <c r="C18" s="12" t="e">
        <f>'Q3(a)'!K18</f>
        <v>#REF!</v>
      </c>
      <c r="D18" s="13" t="e">
        <f>#REF!</f>
        <v>#REF!</v>
      </c>
      <c r="E18" s="22" t="e">
        <f t="shared" si="0"/>
        <v>#REF!</v>
      </c>
      <c r="F18" s="12" t="e">
        <f t="shared" si="1"/>
        <v>#REF!</v>
      </c>
      <c r="H18" s="5">
        <f t="shared" si="8"/>
        <v>5</v>
      </c>
      <c r="I18" s="24">
        <f t="shared" si="2"/>
        <v>1482.5860168221775</v>
      </c>
      <c r="J18" s="22" t="e">
        <f>'Q3(b)'!J18</f>
        <v>#REF!</v>
      </c>
      <c r="K18" s="12" t="e">
        <f t="shared" si="3"/>
        <v>#REF!</v>
      </c>
      <c r="L18" s="13" t="e">
        <f t="shared" si="4"/>
        <v>#REF!</v>
      </c>
      <c r="M18" s="22" t="e">
        <f t="shared" si="5"/>
        <v>#REF!</v>
      </c>
      <c r="N18" s="12" t="e">
        <f t="shared" si="6"/>
        <v>#REF!</v>
      </c>
    </row>
    <row r="19" spans="2:14" x14ac:dyDescent="0.3">
      <c r="B19" s="5">
        <f t="shared" si="7"/>
        <v>6</v>
      </c>
      <c r="C19" s="12" t="e">
        <f>'Q3(a)'!K19</f>
        <v>#REF!</v>
      </c>
      <c r="D19" s="13" t="e">
        <f>#REF!</f>
        <v>#REF!</v>
      </c>
      <c r="E19" s="22" t="e">
        <f t="shared" si="0"/>
        <v>#REF!</v>
      </c>
      <c r="F19" s="12" t="e">
        <f t="shared" si="1"/>
        <v>#REF!</v>
      </c>
      <c r="H19" s="5">
        <f t="shared" si="8"/>
        <v>6</v>
      </c>
      <c r="I19" s="24">
        <f t="shared" si="2"/>
        <v>1482.5860168221775</v>
      </c>
      <c r="J19" s="22" t="e">
        <f>'Q3(b)'!J19</f>
        <v>#REF!</v>
      </c>
      <c r="K19" s="12" t="e">
        <f t="shared" si="3"/>
        <v>#REF!</v>
      </c>
      <c r="L19" s="13" t="e">
        <f t="shared" si="4"/>
        <v>#REF!</v>
      </c>
      <c r="M19" s="22" t="e">
        <f t="shared" si="5"/>
        <v>#REF!</v>
      </c>
      <c r="N19" s="12" t="e">
        <f t="shared" si="6"/>
        <v>#REF!</v>
      </c>
    </row>
    <row r="20" spans="2:14" x14ac:dyDescent="0.3">
      <c r="B20" s="5">
        <f t="shared" si="7"/>
        <v>7</v>
      </c>
      <c r="C20" s="12" t="e">
        <f>'Q3(a)'!K20</f>
        <v>#REF!</v>
      </c>
      <c r="D20" s="13" t="e">
        <f>#REF!</f>
        <v>#REF!</v>
      </c>
      <c r="E20" s="22" t="e">
        <f t="shared" si="0"/>
        <v>#REF!</v>
      </c>
      <c r="F20" s="12" t="e">
        <f t="shared" si="1"/>
        <v>#REF!</v>
      </c>
      <c r="H20" s="5">
        <f t="shared" si="8"/>
        <v>7</v>
      </c>
      <c r="I20" s="24">
        <f t="shared" si="2"/>
        <v>1482.5860168221775</v>
      </c>
      <c r="J20" s="22" t="e">
        <f>'Q3(b)'!J20</f>
        <v>#REF!</v>
      </c>
      <c r="K20" s="12" t="e">
        <f t="shared" si="3"/>
        <v>#REF!</v>
      </c>
      <c r="L20" s="13" t="e">
        <f t="shared" si="4"/>
        <v>#REF!</v>
      </c>
      <c r="M20" s="22" t="e">
        <f t="shared" si="5"/>
        <v>#REF!</v>
      </c>
      <c r="N20" s="12" t="e">
        <f t="shared" si="6"/>
        <v>#REF!</v>
      </c>
    </row>
    <row r="21" spans="2:14" x14ac:dyDescent="0.3">
      <c r="B21" s="5">
        <f t="shared" si="7"/>
        <v>8</v>
      </c>
      <c r="C21" s="12" t="e">
        <f>'Q3(a)'!K21</f>
        <v>#REF!</v>
      </c>
      <c r="D21" s="13" t="e">
        <f>#REF!</f>
        <v>#REF!</v>
      </c>
      <c r="E21" s="22" t="e">
        <f t="shared" si="0"/>
        <v>#REF!</v>
      </c>
      <c r="F21" s="12" t="e">
        <f t="shared" si="1"/>
        <v>#REF!</v>
      </c>
      <c r="H21" s="5">
        <f t="shared" si="8"/>
        <v>8</v>
      </c>
      <c r="I21" s="24">
        <f t="shared" si="2"/>
        <v>1482.5860168221775</v>
      </c>
      <c r="J21" s="22" t="e">
        <f>'Q3(b)'!J21</f>
        <v>#REF!</v>
      </c>
      <c r="K21" s="12" t="e">
        <f t="shared" si="3"/>
        <v>#REF!</v>
      </c>
      <c r="L21" s="13" t="e">
        <f t="shared" si="4"/>
        <v>#REF!</v>
      </c>
      <c r="M21" s="22" t="e">
        <f t="shared" si="5"/>
        <v>#REF!</v>
      </c>
      <c r="N21" s="12" t="e">
        <f t="shared" si="6"/>
        <v>#REF!</v>
      </c>
    </row>
    <row r="22" spans="2:14" x14ac:dyDescent="0.3">
      <c r="B22" s="5">
        <f t="shared" si="7"/>
        <v>9</v>
      </c>
      <c r="C22" s="12" t="e">
        <f>'Q3(a)'!K22</f>
        <v>#REF!</v>
      </c>
      <c r="D22" s="13" t="e">
        <f>#REF!</f>
        <v>#REF!</v>
      </c>
      <c r="E22" s="22" t="e">
        <f t="shared" si="0"/>
        <v>#REF!</v>
      </c>
      <c r="F22" s="12" t="e">
        <f t="shared" si="1"/>
        <v>#REF!</v>
      </c>
      <c r="H22" s="5">
        <f t="shared" si="8"/>
        <v>9</v>
      </c>
      <c r="I22" s="24">
        <f t="shared" si="2"/>
        <v>1482.5860168221775</v>
      </c>
      <c r="J22" s="22" t="e">
        <f>'Q3(b)'!J22</f>
        <v>#REF!</v>
      </c>
      <c r="K22" s="12" t="e">
        <f t="shared" si="3"/>
        <v>#REF!</v>
      </c>
      <c r="L22" s="13" t="e">
        <f t="shared" si="4"/>
        <v>#REF!</v>
      </c>
      <c r="M22" s="22" t="e">
        <f t="shared" si="5"/>
        <v>#REF!</v>
      </c>
      <c r="N22" s="12" t="e">
        <f t="shared" si="6"/>
        <v>#REF!</v>
      </c>
    </row>
    <row r="23" spans="2:14" x14ac:dyDescent="0.3">
      <c r="B23" s="5">
        <f t="shared" si="7"/>
        <v>10</v>
      </c>
      <c r="C23" s="12" t="e">
        <f>'Q3(a)'!K23</f>
        <v>#REF!</v>
      </c>
      <c r="D23" s="13" t="e">
        <f>#REF!</f>
        <v>#REF!</v>
      </c>
      <c r="E23" s="22" t="e">
        <f t="shared" si="0"/>
        <v>#REF!</v>
      </c>
      <c r="F23" s="12" t="e">
        <f t="shared" si="1"/>
        <v>#REF!</v>
      </c>
      <c r="H23" s="5">
        <f t="shared" si="8"/>
        <v>10</v>
      </c>
      <c r="I23" s="24">
        <f t="shared" si="2"/>
        <v>1482.5860168221775</v>
      </c>
      <c r="J23" s="22" t="e">
        <f>'Q3(b)'!J23</f>
        <v>#REF!</v>
      </c>
      <c r="K23" s="12" t="e">
        <f t="shared" si="3"/>
        <v>#REF!</v>
      </c>
      <c r="L23" s="13" t="e">
        <f t="shared" si="4"/>
        <v>#REF!</v>
      </c>
      <c r="M23" s="22" t="e">
        <f t="shared" si="5"/>
        <v>#REF!</v>
      </c>
      <c r="N23" s="12" t="e">
        <f t="shared" si="6"/>
        <v>#REF!</v>
      </c>
    </row>
    <row r="24" spans="2:14" x14ac:dyDescent="0.3">
      <c r="B24" s="5">
        <f t="shared" si="7"/>
        <v>11</v>
      </c>
      <c r="C24" s="12" t="e">
        <f>'Q3(a)'!K24</f>
        <v>#REF!</v>
      </c>
      <c r="D24" s="13" t="e">
        <f>#REF!</f>
        <v>#REF!</v>
      </c>
      <c r="E24" s="22" t="e">
        <f t="shared" si="0"/>
        <v>#REF!</v>
      </c>
      <c r="F24" s="12" t="e">
        <f t="shared" si="1"/>
        <v>#REF!</v>
      </c>
      <c r="H24" s="5">
        <f t="shared" si="8"/>
        <v>11</v>
      </c>
      <c r="I24" s="24">
        <f t="shared" si="2"/>
        <v>1482.5860168221775</v>
      </c>
      <c r="J24" s="22" t="e">
        <f>'Q3(b)'!J24</f>
        <v>#REF!</v>
      </c>
      <c r="K24" s="12" t="e">
        <f t="shared" si="3"/>
        <v>#REF!</v>
      </c>
      <c r="L24" s="13" t="e">
        <f t="shared" si="4"/>
        <v>#REF!</v>
      </c>
      <c r="M24" s="22" t="e">
        <f t="shared" si="5"/>
        <v>#REF!</v>
      </c>
      <c r="N24" s="12" t="e">
        <f t="shared" si="6"/>
        <v>#REF!</v>
      </c>
    </row>
    <row r="25" spans="2:14" x14ac:dyDescent="0.3">
      <c r="B25" s="5">
        <f t="shared" si="7"/>
        <v>12</v>
      </c>
      <c r="C25" s="12" t="e">
        <f>'Q3(a)'!K25</f>
        <v>#REF!</v>
      </c>
      <c r="D25" s="13" t="e">
        <f>#REF!</f>
        <v>#REF!</v>
      </c>
      <c r="E25" s="22" t="e">
        <f t="shared" si="0"/>
        <v>#REF!</v>
      </c>
      <c r="F25" s="12" t="e">
        <f t="shared" si="1"/>
        <v>#REF!</v>
      </c>
      <c r="H25" s="5">
        <f t="shared" si="8"/>
        <v>12</v>
      </c>
      <c r="I25" s="24">
        <f t="shared" si="2"/>
        <v>1482.5860168221775</v>
      </c>
      <c r="J25" s="22" t="e">
        <f>'Q3(b)'!J25</f>
        <v>#REF!</v>
      </c>
      <c r="K25" s="12" t="e">
        <f t="shared" si="3"/>
        <v>#REF!</v>
      </c>
      <c r="L25" s="13" t="e">
        <f t="shared" si="4"/>
        <v>#REF!</v>
      </c>
      <c r="M25" s="22" t="e">
        <f t="shared" si="5"/>
        <v>#REF!</v>
      </c>
      <c r="N25" s="12" t="e">
        <f t="shared" si="6"/>
        <v>#REF!</v>
      </c>
    </row>
    <row r="26" spans="2:14" x14ac:dyDescent="0.3">
      <c r="B26" s="5">
        <f t="shared" si="7"/>
        <v>13</v>
      </c>
      <c r="C26" s="12" t="e">
        <f>'Q3(a)'!K26</f>
        <v>#REF!</v>
      </c>
      <c r="D26" s="13" t="e">
        <f>#REF!</f>
        <v>#REF!</v>
      </c>
      <c r="E26" s="22" t="e">
        <f t="shared" si="0"/>
        <v>#REF!</v>
      </c>
      <c r="F26" s="12" t="e">
        <f t="shared" si="1"/>
        <v>#REF!</v>
      </c>
      <c r="H26" s="5">
        <f t="shared" si="8"/>
        <v>13</v>
      </c>
      <c r="I26" s="24">
        <f t="shared" si="2"/>
        <v>1482.5860168221775</v>
      </c>
      <c r="J26" s="22" t="e">
        <f>'Q3(b)'!J26</f>
        <v>#REF!</v>
      </c>
      <c r="K26" s="12" t="e">
        <f t="shared" si="3"/>
        <v>#REF!</v>
      </c>
      <c r="L26" s="13" t="e">
        <f t="shared" si="4"/>
        <v>#REF!</v>
      </c>
      <c r="M26" s="22" t="e">
        <f t="shared" si="5"/>
        <v>#REF!</v>
      </c>
      <c r="N26" s="12" t="e">
        <f t="shared" si="6"/>
        <v>#REF!</v>
      </c>
    </row>
    <row r="27" spans="2:14" x14ac:dyDescent="0.3">
      <c r="B27" s="5">
        <f t="shared" si="7"/>
        <v>14</v>
      </c>
      <c r="C27" s="12" t="e">
        <f>'Q3(a)'!K27</f>
        <v>#REF!</v>
      </c>
      <c r="D27" s="13" t="e">
        <f>#REF!</f>
        <v>#REF!</v>
      </c>
      <c r="E27" s="22" t="e">
        <f t="shared" si="0"/>
        <v>#REF!</v>
      </c>
      <c r="F27" s="12" t="e">
        <f t="shared" si="1"/>
        <v>#REF!</v>
      </c>
      <c r="H27" s="5">
        <f t="shared" si="8"/>
        <v>14</v>
      </c>
      <c r="I27" s="24">
        <f t="shared" si="2"/>
        <v>1482.5860168221775</v>
      </c>
      <c r="J27" s="22" t="e">
        <f>'Q3(b)'!J27</f>
        <v>#REF!</v>
      </c>
      <c r="K27" s="12" t="e">
        <f t="shared" si="3"/>
        <v>#REF!</v>
      </c>
      <c r="L27" s="13" t="e">
        <f t="shared" si="4"/>
        <v>#REF!</v>
      </c>
      <c r="M27" s="22" t="e">
        <f t="shared" si="5"/>
        <v>#REF!</v>
      </c>
      <c r="N27" s="12" t="e">
        <f t="shared" si="6"/>
        <v>#REF!</v>
      </c>
    </row>
    <row r="28" spans="2:14" x14ac:dyDescent="0.3">
      <c r="B28" s="5">
        <f t="shared" si="7"/>
        <v>15</v>
      </c>
      <c r="C28" s="12" t="e">
        <f>'Q3(a)'!K28</f>
        <v>#REF!</v>
      </c>
      <c r="D28" s="13" t="e">
        <f>#REF!</f>
        <v>#REF!</v>
      </c>
      <c r="E28" s="22" t="e">
        <f t="shared" si="0"/>
        <v>#REF!</v>
      </c>
      <c r="F28" s="12" t="e">
        <f t="shared" si="1"/>
        <v>#REF!</v>
      </c>
      <c r="H28" s="5">
        <f t="shared" si="8"/>
        <v>15</v>
      </c>
      <c r="I28" s="24">
        <f t="shared" si="2"/>
        <v>1482.5860168221775</v>
      </c>
      <c r="J28" s="22" t="e">
        <f>'Q3(b)'!J28</f>
        <v>#REF!</v>
      </c>
      <c r="K28" s="12" t="e">
        <f t="shared" si="3"/>
        <v>#REF!</v>
      </c>
      <c r="L28" s="13" t="e">
        <f t="shared" si="4"/>
        <v>#REF!</v>
      </c>
      <c r="M28" s="22" t="e">
        <f t="shared" si="5"/>
        <v>#REF!</v>
      </c>
      <c r="N28" s="12" t="e">
        <f t="shared" si="6"/>
        <v>#REF!</v>
      </c>
    </row>
    <row r="29" spans="2:14" x14ac:dyDescent="0.3">
      <c r="B29" s="5">
        <f t="shared" si="7"/>
        <v>16</v>
      </c>
      <c r="C29" s="12" t="e">
        <f>'Q3(a)'!K29</f>
        <v>#REF!</v>
      </c>
      <c r="D29" s="13" t="e">
        <f>#REF!</f>
        <v>#REF!</v>
      </c>
      <c r="E29" s="22" t="e">
        <f t="shared" si="0"/>
        <v>#REF!</v>
      </c>
      <c r="F29" s="12" t="e">
        <f t="shared" si="1"/>
        <v>#REF!</v>
      </c>
      <c r="H29" s="5">
        <f t="shared" si="8"/>
        <v>16</v>
      </c>
      <c r="I29" s="24">
        <f t="shared" si="2"/>
        <v>1482.5860168221775</v>
      </c>
      <c r="J29" s="22" t="e">
        <f>'Q3(b)'!J29</f>
        <v>#REF!</v>
      </c>
      <c r="K29" s="12" t="e">
        <f t="shared" si="3"/>
        <v>#REF!</v>
      </c>
      <c r="L29" s="13" t="e">
        <f t="shared" si="4"/>
        <v>#REF!</v>
      </c>
      <c r="M29" s="22" t="e">
        <f t="shared" si="5"/>
        <v>#REF!</v>
      </c>
      <c r="N29" s="12" t="e">
        <f t="shared" si="6"/>
        <v>#REF!</v>
      </c>
    </row>
    <row r="30" spans="2:14" x14ac:dyDescent="0.3">
      <c r="B30" s="5">
        <f t="shared" si="7"/>
        <v>17</v>
      </c>
      <c r="C30" s="12" t="e">
        <f>'Q3(a)'!K30</f>
        <v>#REF!</v>
      </c>
      <c r="D30" s="13" t="e">
        <f>#REF!</f>
        <v>#REF!</v>
      </c>
      <c r="E30" s="22" t="e">
        <f t="shared" si="0"/>
        <v>#REF!</v>
      </c>
      <c r="F30" s="12" t="e">
        <f t="shared" si="1"/>
        <v>#REF!</v>
      </c>
      <c r="H30" s="5">
        <f t="shared" si="8"/>
        <v>17</v>
      </c>
      <c r="I30" s="24">
        <f t="shared" si="2"/>
        <v>1482.5860168221775</v>
      </c>
      <c r="J30" s="22" t="e">
        <f>'Q3(b)'!J30</f>
        <v>#REF!</v>
      </c>
      <c r="K30" s="12" t="e">
        <f t="shared" si="3"/>
        <v>#REF!</v>
      </c>
      <c r="L30" s="13" t="e">
        <f t="shared" si="4"/>
        <v>#REF!</v>
      </c>
      <c r="M30" s="22" t="e">
        <f t="shared" si="5"/>
        <v>#REF!</v>
      </c>
      <c r="N30" s="12" t="e">
        <f t="shared" si="6"/>
        <v>#REF!</v>
      </c>
    </row>
    <row r="31" spans="2:14" x14ac:dyDescent="0.3">
      <c r="B31" s="5">
        <f t="shared" si="7"/>
        <v>18</v>
      </c>
      <c r="C31" s="12" t="e">
        <f>'Q3(a)'!K31</f>
        <v>#REF!</v>
      </c>
      <c r="D31" s="13" t="e">
        <f>#REF!</f>
        <v>#REF!</v>
      </c>
      <c r="E31" s="22" t="e">
        <f t="shared" si="0"/>
        <v>#REF!</v>
      </c>
      <c r="F31" s="12" t="e">
        <f t="shared" si="1"/>
        <v>#REF!</v>
      </c>
      <c r="H31" s="5">
        <f t="shared" si="8"/>
        <v>18</v>
      </c>
      <c r="I31" s="24">
        <f t="shared" si="2"/>
        <v>1482.5860168221775</v>
      </c>
      <c r="J31" s="22" t="e">
        <f>'Q3(b)'!J31</f>
        <v>#REF!</v>
      </c>
      <c r="K31" s="12" t="e">
        <f t="shared" si="3"/>
        <v>#REF!</v>
      </c>
      <c r="L31" s="13" t="e">
        <f t="shared" si="4"/>
        <v>#REF!</v>
      </c>
      <c r="M31" s="22" t="e">
        <f t="shared" si="5"/>
        <v>#REF!</v>
      </c>
      <c r="N31" s="12" t="e">
        <f t="shared" si="6"/>
        <v>#REF!</v>
      </c>
    </row>
    <row r="32" spans="2:14" x14ac:dyDescent="0.3">
      <c r="B32" s="5">
        <f t="shared" ref="B32:B47" si="9">B31+1</f>
        <v>19</v>
      </c>
      <c r="C32" s="12" t="e">
        <f>'Q3(a)'!K32</f>
        <v>#REF!</v>
      </c>
      <c r="D32" s="13" t="e">
        <f>#REF!</f>
        <v>#REF!</v>
      </c>
      <c r="E32" s="22" t="e">
        <f t="shared" si="0"/>
        <v>#REF!</v>
      </c>
      <c r="F32" s="12" t="e">
        <f t="shared" si="1"/>
        <v>#REF!</v>
      </c>
      <c r="H32" s="5">
        <f t="shared" si="8"/>
        <v>19</v>
      </c>
      <c r="I32" s="24">
        <f t="shared" si="2"/>
        <v>1482.5860168221775</v>
      </c>
      <c r="J32" s="22" t="e">
        <f>'Q3(b)'!J32</f>
        <v>#REF!</v>
      </c>
      <c r="K32" s="12" t="e">
        <f t="shared" si="3"/>
        <v>#REF!</v>
      </c>
      <c r="L32" s="13" t="e">
        <f t="shared" si="4"/>
        <v>#REF!</v>
      </c>
      <c r="M32" s="22" t="e">
        <f t="shared" si="5"/>
        <v>#REF!</v>
      </c>
      <c r="N32" s="12" t="e">
        <f t="shared" si="6"/>
        <v>#REF!</v>
      </c>
    </row>
    <row r="33" spans="2:14" x14ac:dyDescent="0.3">
      <c r="B33" s="5">
        <f t="shared" si="9"/>
        <v>20</v>
      </c>
      <c r="C33" s="12" t="e">
        <f>'Q3(a)'!K33</f>
        <v>#REF!</v>
      </c>
      <c r="D33" s="13" t="e">
        <f>#REF!</f>
        <v>#REF!</v>
      </c>
      <c r="E33" s="22" t="e">
        <f t="shared" si="0"/>
        <v>#REF!</v>
      </c>
      <c r="F33" s="12" t="e">
        <f t="shared" si="1"/>
        <v>#REF!</v>
      </c>
      <c r="H33" s="5">
        <f t="shared" si="8"/>
        <v>20</v>
      </c>
      <c r="I33" s="24">
        <f t="shared" si="2"/>
        <v>1482.5860168221775</v>
      </c>
      <c r="J33" s="22" t="e">
        <f>'Q3(b)'!J33</f>
        <v>#REF!</v>
      </c>
      <c r="K33" s="12" t="e">
        <f t="shared" si="3"/>
        <v>#REF!</v>
      </c>
      <c r="L33" s="13" t="e">
        <f t="shared" si="4"/>
        <v>#REF!</v>
      </c>
      <c r="M33" s="22" t="e">
        <f t="shared" si="5"/>
        <v>#REF!</v>
      </c>
      <c r="N33" s="12" t="e">
        <f t="shared" si="6"/>
        <v>#REF!</v>
      </c>
    </row>
    <row r="34" spans="2:14" x14ac:dyDescent="0.3">
      <c r="B34" s="5">
        <f t="shared" si="9"/>
        <v>21</v>
      </c>
      <c r="C34" s="12" t="e">
        <f>'Q3(a)'!K34</f>
        <v>#REF!</v>
      </c>
      <c r="D34" s="13" t="e">
        <f>#REF!</f>
        <v>#REF!</v>
      </c>
      <c r="E34" s="22" t="e">
        <f t="shared" si="0"/>
        <v>#REF!</v>
      </c>
      <c r="F34" s="12" t="e">
        <f t="shared" si="1"/>
        <v>#REF!</v>
      </c>
      <c r="H34" s="5">
        <f t="shared" si="8"/>
        <v>21</v>
      </c>
      <c r="I34" s="24">
        <f t="shared" si="2"/>
        <v>1482.5860168221775</v>
      </c>
      <c r="J34" s="22" t="e">
        <f>'Q3(b)'!J34</f>
        <v>#REF!</v>
      </c>
      <c r="K34" s="12" t="e">
        <f t="shared" si="3"/>
        <v>#REF!</v>
      </c>
      <c r="L34" s="13" t="e">
        <f t="shared" si="4"/>
        <v>#REF!</v>
      </c>
      <c r="M34" s="22" t="e">
        <f t="shared" si="5"/>
        <v>#REF!</v>
      </c>
      <c r="N34" s="12" t="e">
        <f t="shared" si="6"/>
        <v>#REF!</v>
      </c>
    </row>
    <row r="35" spans="2:14" x14ac:dyDescent="0.3">
      <c r="B35" s="5">
        <f t="shared" si="9"/>
        <v>22</v>
      </c>
      <c r="C35" s="12" t="e">
        <f>'Q3(a)'!K35</f>
        <v>#REF!</v>
      </c>
      <c r="D35" s="13" t="e">
        <f>#REF!</f>
        <v>#REF!</v>
      </c>
      <c r="E35" s="22" t="e">
        <f t="shared" si="0"/>
        <v>#REF!</v>
      </c>
      <c r="F35" s="12" t="e">
        <f t="shared" si="1"/>
        <v>#REF!</v>
      </c>
      <c r="H35" s="5">
        <f t="shared" si="8"/>
        <v>22</v>
      </c>
      <c r="I35" s="24">
        <f t="shared" si="2"/>
        <v>1482.5860168221775</v>
      </c>
      <c r="J35" s="22" t="e">
        <f>'Q3(b)'!J35</f>
        <v>#REF!</v>
      </c>
      <c r="K35" s="12" t="e">
        <f t="shared" si="3"/>
        <v>#REF!</v>
      </c>
      <c r="L35" s="13" t="e">
        <f t="shared" si="4"/>
        <v>#REF!</v>
      </c>
      <c r="M35" s="22" t="e">
        <f t="shared" si="5"/>
        <v>#REF!</v>
      </c>
      <c r="N35" s="12" t="e">
        <f t="shared" si="6"/>
        <v>#REF!</v>
      </c>
    </row>
    <row r="36" spans="2:14" x14ac:dyDescent="0.3">
      <c r="B36" s="5">
        <f t="shared" si="9"/>
        <v>23</v>
      </c>
      <c r="C36" s="12" t="e">
        <f>'Q3(a)'!K36</f>
        <v>#REF!</v>
      </c>
      <c r="D36" s="13" t="e">
        <f>#REF!</f>
        <v>#REF!</v>
      </c>
      <c r="E36" s="22" t="e">
        <f t="shared" si="0"/>
        <v>#REF!</v>
      </c>
      <c r="F36" s="12" t="e">
        <f t="shared" si="1"/>
        <v>#REF!</v>
      </c>
      <c r="H36" s="5">
        <f t="shared" si="8"/>
        <v>23</v>
      </c>
      <c r="I36" s="24">
        <f t="shared" si="2"/>
        <v>1482.5860168221775</v>
      </c>
      <c r="J36" s="22" t="e">
        <f>'Q3(b)'!J36</f>
        <v>#REF!</v>
      </c>
      <c r="K36" s="12" t="e">
        <f t="shared" si="3"/>
        <v>#REF!</v>
      </c>
      <c r="L36" s="13" t="e">
        <f t="shared" si="4"/>
        <v>#REF!</v>
      </c>
      <c r="M36" s="22" t="e">
        <f t="shared" si="5"/>
        <v>#REF!</v>
      </c>
      <c r="N36" s="12" t="e">
        <f t="shared" si="6"/>
        <v>#REF!</v>
      </c>
    </row>
    <row r="37" spans="2:14" x14ac:dyDescent="0.3">
      <c r="B37" s="5">
        <f t="shared" si="9"/>
        <v>24</v>
      </c>
      <c r="C37" s="12" t="e">
        <f>'Q3(a)'!K37</f>
        <v>#REF!</v>
      </c>
      <c r="D37" s="13" t="e">
        <f>#REF!</f>
        <v>#REF!</v>
      </c>
      <c r="E37" s="22" t="e">
        <f t="shared" si="0"/>
        <v>#REF!</v>
      </c>
      <c r="F37" s="12" t="e">
        <f t="shared" si="1"/>
        <v>#REF!</v>
      </c>
      <c r="H37" s="5">
        <f t="shared" si="8"/>
        <v>24</v>
      </c>
      <c r="I37" s="24">
        <f t="shared" si="2"/>
        <v>1482.5860168221775</v>
      </c>
      <c r="J37" s="22" t="e">
        <f>'Q3(b)'!J37</f>
        <v>#REF!</v>
      </c>
      <c r="K37" s="12" t="e">
        <f t="shared" si="3"/>
        <v>#REF!</v>
      </c>
      <c r="L37" s="13" t="e">
        <f t="shared" si="4"/>
        <v>#REF!</v>
      </c>
      <c r="M37" s="22" t="e">
        <f t="shared" si="5"/>
        <v>#REF!</v>
      </c>
      <c r="N37" s="12" t="e">
        <f t="shared" si="6"/>
        <v>#REF!</v>
      </c>
    </row>
    <row r="38" spans="2:14" x14ac:dyDescent="0.3">
      <c r="B38" s="5">
        <f t="shared" si="9"/>
        <v>25</v>
      </c>
      <c r="C38" s="12" t="e">
        <f>'Q3(a)'!K38</f>
        <v>#REF!</v>
      </c>
      <c r="D38" s="13" t="e">
        <f>#REF!</f>
        <v>#REF!</v>
      </c>
      <c r="E38" s="22" t="e">
        <f t="shared" si="0"/>
        <v>#REF!</v>
      </c>
      <c r="F38" s="12" t="e">
        <f t="shared" si="1"/>
        <v>#REF!</v>
      </c>
      <c r="H38" s="5">
        <f t="shared" si="8"/>
        <v>25</v>
      </c>
      <c r="I38" s="24">
        <f t="shared" si="2"/>
        <v>1482.5860168221775</v>
      </c>
      <c r="J38" s="22" t="e">
        <f>'Q3(b)'!J38</f>
        <v>#REF!</v>
      </c>
      <c r="K38" s="12" t="e">
        <f t="shared" si="3"/>
        <v>#REF!</v>
      </c>
      <c r="L38" s="13" t="e">
        <f t="shared" si="4"/>
        <v>#REF!</v>
      </c>
      <c r="M38" s="22" t="e">
        <f t="shared" si="5"/>
        <v>#REF!</v>
      </c>
      <c r="N38" s="12" t="e">
        <f t="shared" si="6"/>
        <v>#REF!</v>
      </c>
    </row>
    <row r="39" spans="2:14" x14ac:dyDescent="0.3">
      <c r="B39" s="5">
        <f t="shared" si="9"/>
        <v>26</v>
      </c>
      <c r="C39" s="12" t="e">
        <f>'Q3(a)'!K39</f>
        <v>#REF!</v>
      </c>
      <c r="D39" s="13" t="e">
        <f>#REF!</f>
        <v>#REF!</v>
      </c>
      <c r="E39" s="22" t="e">
        <f t="shared" si="0"/>
        <v>#REF!</v>
      </c>
      <c r="F39" s="12" t="e">
        <f t="shared" si="1"/>
        <v>#REF!</v>
      </c>
      <c r="H39" s="5">
        <f t="shared" si="8"/>
        <v>26</v>
      </c>
      <c r="I39" s="24">
        <f t="shared" si="2"/>
        <v>1482.5860168221775</v>
      </c>
      <c r="J39" s="22" t="e">
        <f>'Q3(b)'!J39</f>
        <v>#REF!</v>
      </c>
      <c r="K39" s="12" t="e">
        <f t="shared" si="3"/>
        <v>#REF!</v>
      </c>
      <c r="L39" s="13" t="e">
        <f t="shared" si="4"/>
        <v>#REF!</v>
      </c>
      <c r="M39" s="22" t="e">
        <f t="shared" si="5"/>
        <v>#REF!</v>
      </c>
      <c r="N39" s="12" t="e">
        <f t="shared" si="6"/>
        <v>#REF!</v>
      </c>
    </row>
    <row r="40" spans="2:14" x14ac:dyDescent="0.3">
      <c r="B40" s="5">
        <f t="shared" si="9"/>
        <v>27</v>
      </c>
      <c r="C40" s="12" t="e">
        <f>'Q3(a)'!K40</f>
        <v>#REF!</v>
      </c>
      <c r="D40" s="13" t="e">
        <f>#REF!</f>
        <v>#REF!</v>
      </c>
      <c r="E40" s="22" t="e">
        <f t="shared" si="0"/>
        <v>#REF!</v>
      </c>
      <c r="F40" s="12" t="e">
        <f t="shared" si="1"/>
        <v>#REF!</v>
      </c>
      <c r="H40" s="5">
        <f t="shared" si="8"/>
        <v>27</v>
      </c>
      <c r="I40" s="24">
        <f t="shared" si="2"/>
        <v>1482.5860168221775</v>
      </c>
      <c r="J40" s="22" t="e">
        <f>'Q3(b)'!J40</f>
        <v>#REF!</v>
      </c>
      <c r="K40" s="12" t="e">
        <f t="shared" si="3"/>
        <v>#REF!</v>
      </c>
      <c r="L40" s="13" t="e">
        <f t="shared" si="4"/>
        <v>#REF!</v>
      </c>
      <c r="M40" s="22" t="e">
        <f t="shared" si="5"/>
        <v>#REF!</v>
      </c>
      <c r="N40" s="12" t="e">
        <f t="shared" si="6"/>
        <v>#REF!</v>
      </c>
    </row>
    <row r="41" spans="2:14" x14ac:dyDescent="0.3">
      <c r="B41" s="5">
        <f t="shared" si="9"/>
        <v>28</v>
      </c>
      <c r="C41" s="12" t="e">
        <f>'Q3(a)'!K41</f>
        <v>#REF!</v>
      </c>
      <c r="D41" s="13" t="e">
        <f>#REF!</f>
        <v>#REF!</v>
      </c>
      <c r="E41" s="22" t="e">
        <f t="shared" si="0"/>
        <v>#REF!</v>
      </c>
      <c r="F41" s="12" t="e">
        <f t="shared" si="1"/>
        <v>#REF!</v>
      </c>
      <c r="H41" s="5">
        <f t="shared" si="8"/>
        <v>28</v>
      </c>
      <c r="I41" s="24">
        <f t="shared" si="2"/>
        <v>1482.5860168221775</v>
      </c>
      <c r="J41" s="22" t="e">
        <f>'Q3(b)'!J41</f>
        <v>#REF!</v>
      </c>
      <c r="K41" s="12" t="e">
        <f t="shared" si="3"/>
        <v>#REF!</v>
      </c>
      <c r="L41" s="13" t="e">
        <f t="shared" si="4"/>
        <v>#REF!</v>
      </c>
      <c r="M41" s="22" t="e">
        <f t="shared" si="5"/>
        <v>#REF!</v>
      </c>
      <c r="N41" s="12" t="e">
        <f t="shared" si="6"/>
        <v>#REF!</v>
      </c>
    </row>
    <row r="42" spans="2:14" x14ac:dyDescent="0.3">
      <c r="B42" s="5">
        <f t="shared" si="9"/>
        <v>29</v>
      </c>
      <c r="C42" s="12" t="e">
        <f>'Q3(a)'!K42</f>
        <v>#REF!</v>
      </c>
      <c r="D42" s="13" t="e">
        <f>#REF!</f>
        <v>#REF!</v>
      </c>
      <c r="E42" s="22" t="e">
        <f t="shared" si="0"/>
        <v>#REF!</v>
      </c>
      <c r="F42" s="12" t="e">
        <f t="shared" si="1"/>
        <v>#REF!</v>
      </c>
      <c r="H42" s="5">
        <f t="shared" si="8"/>
        <v>29</v>
      </c>
      <c r="I42" s="24">
        <f t="shared" si="2"/>
        <v>1482.5860168221775</v>
      </c>
      <c r="J42" s="22" t="e">
        <f>'Q3(b)'!J42</f>
        <v>#REF!</v>
      </c>
      <c r="K42" s="12" t="e">
        <f t="shared" si="3"/>
        <v>#REF!</v>
      </c>
      <c r="L42" s="13" t="e">
        <f t="shared" si="4"/>
        <v>#REF!</v>
      </c>
      <c r="M42" s="22" t="e">
        <f t="shared" si="5"/>
        <v>#REF!</v>
      </c>
      <c r="N42" s="12" t="e">
        <f t="shared" si="6"/>
        <v>#REF!</v>
      </c>
    </row>
    <row r="43" spans="2:14" x14ac:dyDescent="0.3">
      <c r="B43" s="5">
        <f t="shared" si="9"/>
        <v>30</v>
      </c>
      <c r="C43" s="12" t="e">
        <f>'Q3(a)'!K43</f>
        <v>#REF!</v>
      </c>
      <c r="D43" s="13" t="e">
        <f>#REF!</f>
        <v>#REF!</v>
      </c>
      <c r="E43" s="22" t="e">
        <f t="shared" si="0"/>
        <v>#REF!</v>
      </c>
      <c r="F43" s="12" t="e">
        <f t="shared" si="1"/>
        <v>#REF!</v>
      </c>
      <c r="H43" s="5">
        <f t="shared" si="8"/>
        <v>30</v>
      </c>
      <c r="I43" s="24">
        <f t="shared" si="2"/>
        <v>1482.5860168221775</v>
      </c>
      <c r="J43" s="22" t="e">
        <f>'Q3(b)'!J43</f>
        <v>#REF!</v>
      </c>
      <c r="K43" s="12" t="e">
        <f t="shared" si="3"/>
        <v>#REF!</v>
      </c>
      <c r="L43" s="13" t="e">
        <f t="shared" si="4"/>
        <v>#REF!</v>
      </c>
      <c r="M43" s="22" t="e">
        <f t="shared" si="5"/>
        <v>#REF!</v>
      </c>
      <c r="N43" s="12" t="e">
        <f t="shared" si="6"/>
        <v>#REF!</v>
      </c>
    </row>
    <row r="44" spans="2:14" x14ac:dyDescent="0.3">
      <c r="B44" s="5">
        <f t="shared" si="9"/>
        <v>31</v>
      </c>
      <c r="C44" s="12" t="e">
        <f>'Q3(a)'!K44</f>
        <v>#REF!</v>
      </c>
      <c r="D44" s="13" t="e">
        <f>#REF!</f>
        <v>#REF!</v>
      </c>
      <c r="E44" s="22" t="e">
        <f t="shared" si="0"/>
        <v>#REF!</v>
      </c>
      <c r="F44" s="12" t="e">
        <f t="shared" si="1"/>
        <v>#REF!</v>
      </c>
      <c r="H44" s="5">
        <f t="shared" si="8"/>
        <v>31</v>
      </c>
      <c r="I44" s="24">
        <f t="shared" si="2"/>
        <v>1482.5860168221775</v>
      </c>
      <c r="J44" s="22" t="e">
        <f>'Q3(b)'!J44</f>
        <v>#REF!</v>
      </c>
      <c r="K44" s="12" t="e">
        <f t="shared" si="3"/>
        <v>#REF!</v>
      </c>
      <c r="L44" s="13" t="e">
        <f t="shared" si="4"/>
        <v>#REF!</v>
      </c>
      <c r="M44" s="22" t="e">
        <f t="shared" si="5"/>
        <v>#REF!</v>
      </c>
      <c r="N44" s="12" t="e">
        <f t="shared" si="6"/>
        <v>#REF!</v>
      </c>
    </row>
    <row r="45" spans="2:14" x14ac:dyDescent="0.3">
      <c r="B45" s="5">
        <f t="shared" si="9"/>
        <v>32</v>
      </c>
      <c r="C45" s="12" t="e">
        <f>'Q3(a)'!K45</f>
        <v>#REF!</v>
      </c>
      <c r="D45" s="13" t="e">
        <f>#REF!</f>
        <v>#REF!</v>
      </c>
      <c r="E45" s="22" t="e">
        <f t="shared" si="0"/>
        <v>#REF!</v>
      </c>
      <c r="F45" s="12" t="e">
        <f t="shared" si="1"/>
        <v>#REF!</v>
      </c>
      <c r="H45" s="5">
        <f t="shared" si="8"/>
        <v>32</v>
      </c>
      <c r="I45" s="24">
        <f t="shared" si="2"/>
        <v>1482.5860168221775</v>
      </c>
      <c r="J45" s="22" t="e">
        <f>'Q3(b)'!J45</f>
        <v>#REF!</v>
      </c>
      <c r="K45" s="12" t="e">
        <f t="shared" si="3"/>
        <v>#REF!</v>
      </c>
      <c r="L45" s="13" t="e">
        <f t="shared" si="4"/>
        <v>#REF!</v>
      </c>
      <c r="M45" s="22" t="e">
        <f t="shared" si="5"/>
        <v>#REF!</v>
      </c>
      <c r="N45" s="12" t="e">
        <f t="shared" si="6"/>
        <v>#REF!</v>
      </c>
    </row>
    <row r="46" spans="2:14" x14ac:dyDescent="0.3">
      <c r="B46" s="5">
        <f t="shared" si="9"/>
        <v>33</v>
      </c>
      <c r="C46" s="12" t="e">
        <f>'Q3(a)'!K46</f>
        <v>#REF!</v>
      </c>
      <c r="D46" s="13" t="e">
        <f>#REF!</f>
        <v>#REF!</v>
      </c>
      <c r="E46" s="22" t="e">
        <f t="shared" ref="E46:E77" si="10">(1+D46)^-B46</f>
        <v>#REF!</v>
      </c>
      <c r="F46" s="12" t="e">
        <f t="shared" si="1"/>
        <v>#REF!</v>
      </c>
      <c r="H46" s="5">
        <f t="shared" si="8"/>
        <v>33</v>
      </c>
      <c r="I46" s="24">
        <f t="shared" si="2"/>
        <v>1482.5860168221775</v>
      </c>
      <c r="J46" s="22" t="e">
        <f>'Q3(b)'!J46</f>
        <v>#REF!</v>
      </c>
      <c r="K46" s="12" t="e">
        <f t="shared" si="3"/>
        <v>#REF!</v>
      </c>
      <c r="L46" s="13" t="e">
        <f t="shared" si="4"/>
        <v>#REF!</v>
      </c>
      <c r="M46" s="22" t="e">
        <f t="shared" si="5"/>
        <v>#REF!</v>
      </c>
      <c r="N46" s="12" t="e">
        <f t="shared" si="6"/>
        <v>#REF!</v>
      </c>
    </row>
    <row r="47" spans="2:14" x14ac:dyDescent="0.3">
      <c r="B47" s="5">
        <f t="shared" si="9"/>
        <v>34</v>
      </c>
      <c r="C47" s="12" t="e">
        <f>'Q3(a)'!K47</f>
        <v>#REF!</v>
      </c>
      <c r="D47" s="13" t="e">
        <f>#REF!</f>
        <v>#REF!</v>
      </c>
      <c r="E47" s="22" t="e">
        <f t="shared" si="10"/>
        <v>#REF!</v>
      </c>
      <c r="F47" s="12" t="e">
        <f t="shared" si="1"/>
        <v>#REF!</v>
      </c>
      <c r="H47" s="5">
        <f t="shared" si="8"/>
        <v>34</v>
      </c>
      <c r="I47" s="24">
        <f t="shared" si="2"/>
        <v>1482.5860168221775</v>
      </c>
      <c r="J47" s="22" t="e">
        <f>'Q3(b)'!J47</f>
        <v>#REF!</v>
      </c>
      <c r="K47" s="12" t="e">
        <f t="shared" si="3"/>
        <v>#REF!</v>
      </c>
      <c r="L47" s="13" t="e">
        <f t="shared" si="4"/>
        <v>#REF!</v>
      </c>
      <c r="M47" s="22" t="e">
        <f t="shared" si="5"/>
        <v>#REF!</v>
      </c>
      <c r="N47" s="12" t="e">
        <f t="shared" si="6"/>
        <v>#REF!</v>
      </c>
    </row>
    <row r="48" spans="2:14" x14ac:dyDescent="0.3">
      <c r="B48" s="5">
        <f t="shared" ref="B48:B63" si="11">B47+1</f>
        <v>35</v>
      </c>
      <c r="C48" s="12" t="e">
        <f>'Q3(a)'!K48</f>
        <v>#REF!</v>
      </c>
      <c r="D48" s="13" t="e">
        <f>#REF!</f>
        <v>#REF!</v>
      </c>
      <c r="E48" s="22" t="e">
        <f t="shared" si="10"/>
        <v>#REF!</v>
      </c>
      <c r="F48" s="12" t="e">
        <f t="shared" si="1"/>
        <v>#REF!</v>
      </c>
      <c r="H48" s="5">
        <f t="shared" si="8"/>
        <v>35</v>
      </c>
      <c r="I48" s="24">
        <f t="shared" si="2"/>
        <v>1482.5860168221775</v>
      </c>
      <c r="J48" s="22" t="e">
        <f>'Q3(b)'!J48</f>
        <v>#REF!</v>
      </c>
      <c r="K48" s="12" t="e">
        <f t="shared" si="3"/>
        <v>#REF!</v>
      </c>
      <c r="L48" s="13" t="e">
        <f t="shared" si="4"/>
        <v>#REF!</v>
      </c>
      <c r="M48" s="22" t="e">
        <f t="shared" si="5"/>
        <v>#REF!</v>
      </c>
      <c r="N48" s="12" t="e">
        <f t="shared" si="6"/>
        <v>#REF!</v>
      </c>
    </row>
    <row r="49" spans="2:14" x14ac:dyDescent="0.3">
      <c r="B49" s="5">
        <f t="shared" si="11"/>
        <v>36</v>
      </c>
      <c r="C49" s="12" t="e">
        <f>'Q3(a)'!K49</f>
        <v>#REF!</v>
      </c>
      <c r="D49" s="13" t="e">
        <f>#REF!</f>
        <v>#REF!</v>
      </c>
      <c r="E49" s="22" t="e">
        <f t="shared" si="10"/>
        <v>#REF!</v>
      </c>
      <c r="F49" s="12" t="e">
        <f t="shared" si="1"/>
        <v>#REF!</v>
      </c>
      <c r="H49" s="5">
        <f t="shared" si="8"/>
        <v>36</v>
      </c>
      <c r="I49" s="24">
        <f t="shared" si="2"/>
        <v>1482.5860168221775</v>
      </c>
      <c r="J49" s="22" t="e">
        <f>'Q3(b)'!J49</f>
        <v>#REF!</v>
      </c>
      <c r="K49" s="12" t="e">
        <f t="shared" si="3"/>
        <v>#REF!</v>
      </c>
      <c r="L49" s="13" t="e">
        <f t="shared" si="4"/>
        <v>#REF!</v>
      </c>
      <c r="M49" s="22" t="e">
        <f t="shared" si="5"/>
        <v>#REF!</v>
      </c>
      <c r="N49" s="12" t="e">
        <f t="shared" si="6"/>
        <v>#REF!</v>
      </c>
    </row>
    <row r="50" spans="2:14" x14ac:dyDescent="0.3">
      <c r="B50" s="5">
        <f t="shared" si="11"/>
        <v>37</v>
      </c>
      <c r="C50" s="12" t="e">
        <f>'Q3(a)'!K50</f>
        <v>#REF!</v>
      </c>
      <c r="D50" s="13" t="e">
        <f>#REF!</f>
        <v>#REF!</v>
      </c>
      <c r="E50" s="22" t="e">
        <f t="shared" si="10"/>
        <v>#REF!</v>
      </c>
      <c r="F50" s="12" t="e">
        <f t="shared" si="1"/>
        <v>#REF!</v>
      </c>
      <c r="H50" s="5">
        <f t="shared" si="8"/>
        <v>37</v>
      </c>
      <c r="I50" s="24">
        <f t="shared" si="2"/>
        <v>1482.5860168221775</v>
      </c>
      <c r="J50" s="22" t="e">
        <f>'Q3(b)'!J50</f>
        <v>#REF!</v>
      </c>
      <c r="K50" s="12" t="e">
        <f t="shared" si="3"/>
        <v>#REF!</v>
      </c>
      <c r="L50" s="13" t="e">
        <f t="shared" si="4"/>
        <v>#REF!</v>
      </c>
      <c r="M50" s="22" t="e">
        <f t="shared" si="5"/>
        <v>#REF!</v>
      </c>
      <c r="N50" s="12" t="e">
        <f t="shared" si="6"/>
        <v>#REF!</v>
      </c>
    </row>
    <row r="51" spans="2:14" x14ac:dyDescent="0.3">
      <c r="B51" s="5">
        <f t="shared" si="11"/>
        <v>38</v>
      </c>
      <c r="C51" s="12" t="e">
        <f>'Q3(a)'!K51</f>
        <v>#REF!</v>
      </c>
      <c r="D51" s="13" t="e">
        <f>#REF!</f>
        <v>#REF!</v>
      </c>
      <c r="E51" s="22" t="e">
        <f t="shared" si="10"/>
        <v>#REF!</v>
      </c>
      <c r="F51" s="12" t="e">
        <f t="shared" si="1"/>
        <v>#REF!</v>
      </c>
      <c r="H51" s="5">
        <f t="shared" si="8"/>
        <v>38</v>
      </c>
      <c r="I51" s="24">
        <f t="shared" si="2"/>
        <v>1482.5860168221775</v>
      </c>
      <c r="J51" s="22" t="e">
        <f>'Q3(b)'!J51</f>
        <v>#REF!</v>
      </c>
      <c r="K51" s="12" t="e">
        <f t="shared" si="3"/>
        <v>#REF!</v>
      </c>
      <c r="L51" s="13" t="e">
        <f t="shared" si="4"/>
        <v>#REF!</v>
      </c>
      <c r="M51" s="22" t="e">
        <f t="shared" si="5"/>
        <v>#REF!</v>
      </c>
      <c r="N51" s="12" t="e">
        <f t="shared" si="6"/>
        <v>#REF!</v>
      </c>
    </row>
    <row r="52" spans="2:14" x14ac:dyDescent="0.3">
      <c r="B52" s="5">
        <f t="shared" si="11"/>
        <v>39</v>
      </c>
      <c r="C52" s="12" t="e">
        <f>'Q3(a)'!K52</f>
        <v>#REF!</v>
      </c>
      <c r="D52" s="13" t="e">
        <f>#REF!</f>
        <v>#REF!</v>
      </c>
      <c r="E52" s="22" t="e">
        <f t="shared" si="10"/>
        <v>#REF!</v>
      </c>
      <c r="F52" s="12" t="e">
        <f t="shared" si="1"/>
        <v>#REF!</v>
      </c>
      <c r="H52" s="5">
        <f t="shared" si="8"/>
        <v>39</v>
      </c>
      <c r="I52" s="24">
        <f t="shared" si="2"/>
        <v>1482.5860168221775</v>
      </c>
      <c r="J52" s="22" t="e">
        <f>'Q3(b)'!J52</f>
        <v>#REF!</v>
      </c>
      <c r="K52" s="12" t="e">
        <f t="shared" si="3"/>
        <v>#REF!</v>
      </c>
      <c r="L52" s="13" t="e">
        <f t="shared" si="4"/>
        <v>#REF!</v>
      </c>
      <c r="M52" s="22" t="e">
        <f t="shared" si="5"/>
        <v>#REF!</v>
      </c>
      <c r="N52" s="12" t="e">
        <f t="shared" si="6"/>
        <v>#REF!</v>
      </c>
    </row>
    <row r="53" spans="2:14" x14ac:dyDescent="0.3">
      <c r="B53" s="5">
        <f t="shared" si="11"/>
        <v>40</v>
      </c>
      <c r="C53" s="12" t="e">
        <f>'Q3(a)'!K53</f>
        <v>#REF!</v>
      </c>
      <c r="D53" s="13" t="e">
        <f>#REF!</f>
        <v>#REF!</v>
      </c>
      <c r="E53" s="22" t="e">
        <f t="shared" si="10"/>
        <v>#REF!</v>
      </c>
      <c r="F53" s="12" t="e">
        <f t="shared" si="1"/>
        <v>#REF!</v>
      </c>
      <c r="H53" s="5">
        <f t="shared" si="8"/>
        <v>40</v>
      </c>
      <c r="I53" s="24">
        <f t="shared" si="2"/>
        <v>1482.5860168221775</v>
      </c>
      <c r="J53" s="22" t="e">
        <f>'Q3(b)'!J53</f>
        <v>#REF!</v>
      </c>
      <c r="K53" s="12" t="e">
        <f t="shared" si="3"/>
        <v>#REF!</v>
      </c>
      <c r="L53" s="13" t="e">
        <f t="shared" si="4"/>
        <v>#REF!</v>
      </c>
      <c r="M53" s="22" t="e">
        <f t="shared" si="5"/>
        <v>#REF!</v>
      </c>
      <c r="N53" s="12" t="e">
        <f t="shared" si="6"/>
        <v>#REF!</v>
      </c>
    </row>
    <row r="54" spans="2:14" x14ac:dyDescent="0.3">
      <c r="B54" s="5">
        <f t="shared" si="11"/>
        <v>41</v>
      </c>
      <c r="C54" s="12" t="e">
        <f>'Q3(a)'!K54</f>
        <v>#REF!</v>
      </c>
      <c r="D54" s="13" t="e">
        <f>#REF!</f>
        <v>#REF!</v>
      </c>
      <c r="E54" s="22" t="e">
        <f t="shared" si="10"/>
        <v>#REF!</v>
      </c>
      <c r="F54" s="12" t="e">
        <f t="shared" si="1"/>
        <v>#REF!</v>
      </c>
      <c r="H54" s="5">
        <f t="shared" si="8"/>
        <v>41</v>
      </c>
      <c r="I54" s="24">
        <f t="shared" si="2"/>
        <v>1482.5860168221775</v>
      </c>
      <c r="J54" s="22" t="e">
        <f>'Q3(b)'!J54</f>
        <v>#REF!</v>
      </c>
      <c r="K54" s="12" t="e">
        <f t="shared" si="3"/>
        <v>#REF!</v>
      </c>
      <c r="L54" s="13" t="e">
        <f t="shared" si="4"/>
        <v>#REF!</v>
      </c>
      <c r="M54" s="22" t="e">
        <f t="shared" si="5"/>
        <v>#REF!</v>
      </c>
      <c r="N54" s="12" t="e">
        <f t="shared" si="6"/>
        <v>#REF!</v>
      </c>
    </row>
    <row r="55" spans="2:14" x14ac:dyDescent="0.3">
      <c r="B55" s="5">
        <f t="shared" si="11"/>
        <v>42</v>
      </c>
      <c r="C55" s="12" t="e">
        <f>'Q3(a)'!K55</f>
        <v>#REF!</v>
      </c>
      <c r="D55" s="13" t="e">
        <f>#REF!</f>
        <v>#REF!</v>
      </c>
      <c r="E55" s="22" t="e">
        <f t="shared" si="10"/>
        <v>#REF!</v>
      </c>
      <c r="F55" s="12" t="e">
        <f t="shared" si="1"/>
        <v>#REF!</v>
      </c>
      <c r="H55" s="5">
        <f t="shared" si="8"/>
        <v>42</v>
      </c>
      <c r="I55" s="24">
        <f t="shared" si="2"/>
        <v>1482.5860168221775</v>
      </c>
      <c r="J55" s="22" t="e">
        <f>'Q3(b)'!J55</f>
        <v>#REF!</v>
      </c>
      <c r="K55" s="12" t="e">
        <f t="shared" si="3"/>
        <v>#REF!</v>
      </c>
      <c r="L55" s="13" t="e">
        <f t="shared" si="4"/>
        <v>#REF!</v>
      </c>
      <c r="M55" s="22" t="e">
        <f t="shared" si="5"/>
        <v>#REF!</v>
      </c>
      <c r="N55" s="12" t="e">
        <f t="shared" si="6"/>
        <v>#REF!</v>
      </c>
    </row>
    <row r="56" spans="2:14" x14ac:dyDescent="0.3">
      <c r="B56" s="5">
        <f t="shared" si="11"/>
        <v>43</v>
      </c>
      <c r="C56" s="12" t="e">
        <f>'Q3(a)'!K56</f>
        <v>#REF!</v>
      </c>
      <c r="D56" s="13" t="e">
        <f>#REF!</f>
        <v>#REF!</v>
      </c>
      <c r="E56" s="22" t="e">
        <f t="shared" si="10"/>
        <v>#REF!</v>
      </c>
      <c r="F56" s="12" t="e">
        <f t="shared" si="1"/>
        <v>#REF!</v>
      </c>
      <c r="H56" s="5">
        <f t="shared" si="8"/>
        <v>43</v>
      </c>
      <c r="I56" s="24">
        <f t="shared" si="2"/>
        <v>1482.5860168221775</v>
      </c>
      <c r="J56" s="22" t="e">
        <f>'Q3(b)'!J56</f>
        <v>#REF!</v>
      </c>
      <c r="K56" s="12" t="e">
        <f t="shared" si="3"/>
        <v>#REF!</v>
      </c>
      <c r="L56" s="13" t="e">
        <f t="shared" si="4"/>
        <v>#REF!</v>
      </c>
      <c r="M56" s="22" t="e">
        <f t="shared" si="5"/>
        <v>#REF!</v>
      </c>
      <c r="N56" s="12" t="e">
        <f t="shared" si="6"/>
        <v>#REF!</v>
      </c>
    </row>
    <row r="57" spans="2:14" x14ac:dyDescent="0.3">
      <c r="B57" s="5">
        <f t="shared" si="11"/>
        <v>44</v>
      </c>
      <c r="C57" s="12" t="e">
        <f>'Q3(a)'!K57</f>
        <v>#REF!</v>
      </c>
      <c r="D57" s="13" t="e">
        <f>#REF!</f>
        <v>#REF!</v>
      </c>
      <c r="E57" s="22" t="e">
        <f t="shared" si="10"/>
        <v>#REF!</v>
      </c>
      <c r="F57" s="12" t="e">
        <f t="shared" si="1"/>
        <v>#REF!</v>
      </c>
      <c r="H57" s="5">
        <f t="shared" si="8"/>
        <v>44</v>
      </c>
      <c r="I57" s="24">
        <f t="shared" si="2"/>
        <v>1482.5860168221775</v>
      </c>
      <c r="J57" s="22" t="e">
        <f>'Q3(b)'!J57</f>
        <v>#REF!</v>
      </c>
      <c r="K57" s="12" t="e">
        <f t="shared" si="3"/>
        <v>#REF!</v>
      </c>
      <c r="L57" s="13" t="e">
        <f t="shared" si="4"/>
        <v>#REF!</v>
      </c>
      <c r="M57" s="22" t="e">
        <f t="shared" si="5"/>
        <v>#REF!</v>
      </c>
      <c r="N57" s="12" t="e">
        <f t="shared" si="6"/>
        <v>#REF!</v>
      </c>
    </row>
    <row r="58" spans="2:14" x14ac:dyDescent="0.3">
      <c r="B58" s="5">
        <f t="shared" si="11"/>
        <v>45</v>
      </c>
      <c r="C58" s="12" t="e">
        <f>'Q3(a)'!K58</f>
        <v>#REF!</v>
      </c>
      <c r="D58" s="13" t="e">
        <f>#REF!</f>
        <v>#REF!</v>
      </c>
      <c r="E58" s="22" t="e">
        <f t="shared" si="10"/>
        <v>#REF!</v>
      </c>
      <c r="F58" s="12" t="e">
        <f t="shared" si="1"/>
        <v>#REF!</v>
      </c>
      <c r="H58" s="5">
        <f t="shared" si="8"/>
        <v>45</v>
      </c>
      <c r="I58" s="24">
        <f t="shared" si="2"/>
        <v>1482.5860168221775</v>
      </c>
      <c r="J58" s="22" t="e">
        <f>'Q3(b)'!J58</f>
        <v>#REF!</v>
      </c>
      <c r="K58" s="12" t="e">
        <f t="shared" si="3"/>
        <v>#REF!</v>
      </c>
      <c r="L58" s="13" t="e">
        <f t="shared" si="4"/>
        <v>#REF!</v>
      </c>
      <c r="M58" s="22" t="e">
        <f t="shared" si="5"/>
        <v>#REF!</v>
      </c>
      <c r="N58" s="12" t="e">
        <f t="shared" si="6"/>
        <v>#REF!</v>
      </c>
    </row>
    <row r="59" spans="2:14" x14ac:dyDescent="0.3">
      <c r="B59" s="5">
        <f t="shared" si="11"/>
        <v>46</v>
      </c>
      <c r="C59" s="12" t="e">
        <f>'Q3(a)'!K59</f>
        <v>#REF!</v>
      </c>
      <c r="D59" s="13" t="e">
        <f>#REF!</f>
        <v>#REF!</v>
      </c>
      <c r="E59" s="22" t="e">
        <f t="shared" si="10"/>
        <v>#REF!</v>
      </c>
      <c r="F59" s="12" t="e">
        <f t="shared" si="1"/>
        <v>#REF!</v>
      </c>
      <c r="H59" s="5">
        <f t="shared" si="8"/>
        <v>46</v>
      </c>
      <c r="I59" s="24">
        <f t="shared" si="2"/>
        <v>1482.5860168221775</v>
      </c>
      <c r="J59" s="22" t="e">
        <f>'Q3(b)'!J59</f>
        <v>#REF!</v>
      </c>
      <c r="K59" s="12" t="e">
        <f t="shared" si="3"/>
        <v>#REF!</v>
      </c>
      <c r="L59" s="13" t="e">
        <f t="shared" si="4"/>
        <v>#REF!</v>
      </c>
      <c r="M59" s="22" t="e">
        <f t="shared" si="5"/>
        <v>#REF!</v>
      </c>
      <c r="N59" s="12" t="e">
        <f t="shared" si="6"/>
        <v>#REF!</v>
      </c>
    </row>
    <row r="60" spans="2:14" x14ac:dyDescent="0.3">
      <c r="B60" s="5">
        <f t="shared" si="11"/>
        <v>47</v>
      </c>
      <c r="C60" s="12" t="e">
        <f>'Q3(a)'!K60</f>
        <v>#REF!</v>
      </c>
      <c r="D60" s="13" t="e">
        <f>#REF!</f>
        <v>#REF!</v>
      </c>
      <c r="E60" s="22" t="e">
        <f t="shared" si="10"/>
        <v>#REF!</v>
      </c>
      <c r="F60" s="12" t="e">
        <f t="shared" si="1"/>
        <v>#REF!</v>
      </c>
      <c r="H60" s="5">
        <f t="shared" si="8"/>
        <v>47</v>
      </c>
      <c r="I60" s="24">
        <f t="shared" si="2"/>
        <v>1482.5860168221775</v>
      </c>
      <c r="J60" s="22" t="e">
        <f>'Q3(b)'!J60</f>
        <v>#REF!</v>
      </c>
      <c r="K60" s="12" t="e">
        <f t="shared" si="3"/>
        <v>#REF!</v>
      </c>
      <c r="L60" s="13" t="e">
        <f t="shared" si="4"/>
        <v>#REF!</v>
      </c>
      <c r="M60" s="22" t="e">
        <f t="shared" si="5"/>
        <v>#REF!</v>
      </c>
      <c r="N60" s="12" t="e">
        <f t="shared" si="6"/>
        <v>#REF!</v>
      </c>
    </row>
    <row r="61" spans="2:14" x14ac:dyDescent="0.3">
      <c r="B61" s="5">
        <f t="shared" si="11"/>
        <v>48</v>
      </c>
      <c r="C61" s="12" t="e">
        <f>'Q3(a)'!K61</f>
        <v>#REF!</v>
      </c>
      <c r="D61" s="13" t="e">
        <f>#REF!</f>
        <v>#REF!</v>
      </c>
      <c r="E61" s="22" t="e">
        <f t="shared" si="10"/>
        <v>#REF!</v>
      </c>
      <c r="F61" s="12" t="e">
        <f t="shared" si="1"/>
        <v>#REF!</v>
      </c>
      <c r="H61" s="5">
        <f t="shared" si="8"/>
        <v>48</v>
      </c>
      <c r="I61" s="24">
        <f t="shared" si="2"/>
        <v>1482.5860168221775</v>
      </c>
      <c r="J61" s="22" t="e">
        <f>'Q3(b)'!J61</f>
        <v>#REF!</v>
      </c>
      <c r="K61" s="12" t="e">
        <f t="shared" si="3"/>
        <v>#REF!</v>
      </c>
      <c r="L61" s="13" t="e">
        <f t="shared" si="4"/>
        <v>#REF!</v>
      </c>
      <c r="M61" s="22" t="e">
        <f t="shared" si="5"/>
        <v>#REF!</v>
      </c>
      <c r="N61" s="12" t="e">
        <f t="shared" si="6"/>
        <v>#REF!</v>
      </c>
    </row>
    <row r="62" spans="2:14" x14ac:dyDescent="0.3">
      <c r="B62" s="5">
        <f t="shared" si="11"/>
        <v>49</v>
      </c>
      <c r="C62" s="12" t="e">
        <f>'Q3(a)'!K62</f>
        <v>#REF!</v>
      </c>
      <c r="D62" s="13" t="e">
        <f>#REF!</f>
        <v>#REF!</v>
      </c>
      <c r="E62" s="22" t="e">
        <f t="shared" si="10"/>
        <v>#REF!</v>
      </c>
      <c r="F62" s="12" t="e">
        <f t="shared" si="1"/>
        <v>#REF!</v>
      </c>
      <c r="H62" s="5">
        <f t="shared" si="8"/>
        <v>49</v>
      </c>
      <c r="I62" s="24">
        <f t="shared" si="2"/>
        <v>1482.5860168221775</v>
      </c>
      <c r="J62" s="22" t="e">
        <f>'Q3(b)'!J62</f>
        <v>#REF!</v>
      </c>
      <c r="K62" s="12" t="e">
        <f t="shared" si="3"/>
        <v>#REF!</v>
      </c>
      <c r="L62" s="13" t="e">
        <f t="shared" si="4"/>
        <v>#REF!</v>
      </c>
      <c r="M62" s="22" t="e">
        <f t="shared" si="5"/>
        <v>#REF!</v>
      </c>
      <c r="N62" s="12" t="e">
        <f t="shared" si="6"/>
        <v>#REF!</v>
      </c>
    </row>
    <row r="63" spans="2:14" x14ac:dyDescent="0.3">
      <c r="B63" s="5">
        <f t="shared" si="11"/>
        <v>50</v>
      </c>
      <c r="C63" s="12" t="e">
        <f>'Q3(a)'!K63</f>
        <v>#REF!</v>
      </c>
      <c r="D63" s="13" t="e">
        <f>#REF!</f>
        <v>#REF!</v>
      </c>
      <c r="E63" s="22" t="e">
        <f t="shared" si="10"/>
        <v>#REF!</v>
      </c>
      <c r="F63" s="12" t="e">
        <f t="shared" si="1"/>
        <v>#REF!</v>
      </c>
      <c r="H63" s="5">
        <f t="shared" si="8"/>
        <v>50</v>
      </c>
      <c r="I63" s="24">
        <f t="shared" si="2"/>
        <v>1482.5860168221775</v>
      </c>
      <c r="J63" s="22" t="e">
        <f>'Q3(b)'!J63</f>
        <v>#REF!</v>
      </c>
      <c r="K63" s="12" t="e">
        <f t="shared" si="3"/>
        <v>#REF!</v>
      </c>
      <c r="L63" s="13" t="e">
        <f t="shared" si="4"/>
        <v>#REF!</v>
      </c>
      <c r="M63" s="22" t="e">
        <f t="shared" si="5"/>
        <v>#REF!</v>
      </c>
      <c r="N63" s="12" t="e">
        <f t="shared" si="6"/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5822-5C3D-4393-AB56-D29A281E1364}">
  <dimension ref="A1:L46"/>
  <sheetViews>
    <sheetView showGridLines="0" workbookViewId="0">
      <selection activeCell="G6" sqref="G6"/>
    </sheetView>
  </sheetViews>
  <sheetFormatPr defaultColWidth="8.77734375" defaultRowHeight="13.8" x14ac:dyDescent="0.25"/>
  <cols>
    <col min="1" max="1" width="2.5546875" style="27" customWidth="1"/>
    <col min="2" max="2" width="22.21875" style="27" customWidth="1"/>
    <col min="3" max="4" width="17.88671875" style="27" customWidth="1"/>
    <col min="5" max="16384" width="8.77734375" style="27"/>
  </cols>
  <sheetData>
    <row r="1" spans="1:3" s="18" customFormat="1" ht="15.6" x14ac:dyDescent="0.3">
      <c r="A1" s="17" t="s">
        <v>70</v>
      </c>
    </row>
    <row r="2" spans="1:3" s="18" customFormat="1" ht="15.6" x14ac:dyDescent="0.3">
      <c r="B2" s="18" t="s">
        <v>69</v>
      </c>
    </row>
    <row r="3" spans="1:3" s="18" customFormat="1" ht="15.6" x14ac:dyDescent="0.3">
      <c r="A3" s="19"/>
      <c r="B3" s="20" t="s">
        <v>68</v>
      </c>
    </row>
    <row r="4" spans="1:3" s="18" customFormat="1" ht="15.6" x14ac:dyDescent="0.3">
      <c r="A4" s="19"/>
      <c r="B4" s="20" t="s">
        <v>67</v>
      </c>
    </row>
    <row r="5" spans="1:3" s="18" customFormat="1" ht="15.6" x14ac:dyDescent="0.3">
      <c r="B5" s="18" t="s">
        <v>66</v>
      </c>
    </row>
    <row r="6" spans="1:3" s="14" customFormat="1" ht="15.6" x14ac:dyDescent="0.3">
      <c r="A6" s="21" t="s">
        <v>18</v>
      </c>
    </row>
    <row r="7" spans="1:3" x14ac:dyDescent="0.25">
      <c r="B7" s="27" t="s">
        <v>65</v>
      </c>
    </row>
    <row r="8" spans="1:3" ht="14.4" thickBot="1" x14ac:dyDescent="0.3"/>
    <row r="9" spans="1:3" x14ac:dyDescent="0.25">
      <c r="B9" s="40" t="s">
        <v>64</v>
      </c>
      <c r="C9" s="39">
        <v>2750</v>
      </c>
    </row>
    <row r="10" spans="1:3" x14ac:dyDescent="0.25">
      <c r="B10" s="36" t="s">
        <v>63</v>
      </c>
      <c r="C10" s="38">
        <v>750</v>
      </c>
    </row>
    <row r="11" spans="1:3" x14ac:dyDescent="0.25">
      <c r="B11" s="36" t="s">
        <v>62</v>
      </c>
      <c r="C11" s="38">
        <v>1250</v>
      </c>
    </row>
    <row r="12" spans="1:3" x14ac:dyDescent="0.25">
      <c r="B12" s="36" t="s">
        <v>61</v>
      </c>
      <c r="C12" s="37">
        <v>15</v>
      </c>
    </row>
    <row r="13" spans="1:3" x14ac:dyDescent="0.25">
      <c r="B13" s="36" t="s">
        <v>60</v>
      </c>
      <c r="C13" s="37">
        <v>9</v>
      </c>
    </row>
    <row r="14" spans="1:3" x14ac:dyDescent="0.25">
      <c r="B14" s="36" t="s">
        <v>59</v>
      </c>
      <c r="C14" s="35">
        <v>25</v>
      </c>
    </row>
    <row r="15" spans="1:3" ht="14.4" thickBot="1" x14ac:dyDescent="0.3">
      <c r="B15" s="34" t="s">
        <v>58</v>
      </c>
      <c r="C15" s="33">
        <v>10</v>
      </c>
    </row>
    <row r="17" spans="2:12" x14ac:dyDescent="0.25">
      <c r="B17" s="31" t="s">
        <v>57</v>
      </c>
    </row>
    <row r="18" spans="2:12" x14ac:dyDescent="0.25">
      <c r="B18" s="27" t="s">
        <v>56</v>
      </c>
    </row>
    <row r="19" spans="2:12" x14ac:dyDescent="0.25">
      <c r="B19" s="27" t="s">
        <v>45</v>
      </c>
      <c r="C19" s="32" t="s">
        <v>50</v>
      </c>
      <c r="D19" s="29">
        <f>C9*C10/SUM(C10:C11)</f>
        <v>1031.25</v>
      </c>
    </row>
    <row r="20" spans="2:12" x14ac:dyDescent="0.25">
      <c r="B20" s="27" t="s">
        <v>43</v>
      </c>
      <c r="C20" s="32" t="s">
        <v>50</v>
      </c>
      <c r="D20" s="29">
        <f>C9-D19</f>
        <v>1718.75</v>
      </c>
    </row>
    <row r="22" spans="2:12" x14ac:dyDescent="0.25">
      <c r="B22" s="27" t="s">
        <v>55</v>
      </c>
    </row>
    <row r="24" spans="2:12" x14ac:dyDescent="0.25">
      <c r="B24" s="27" t="s">
        <v>54</v>
      </c>
    </row>
    <row r="25" spans="2:12" x14ac:dyDescent="0.25">
      <c r="C25" s="32" t="s">
        <v>50</v>
      </c>
      <c r="D25" s="28">
        <f>C10/(D19-C10)</f>
        <v>2.6666666666666665</v>
      </c>
    </row>
    <row r="26" spans="2:12" x14ac:dyDescent="0.25">
      <c r="B26" s="27" t="s">
        <v>53</v>
      </c>
      <c r="C26" s="27" t="s">
        <v>50</v>
      </c>
      <c r="D26" s="28">
        <f>C11/(D20-C11)</f>
        <v>2.6666666666666665</v>
      </c>
    </row>
    <row r="28" spans="2:12" x14ac:dyDescent="0.25">
      <c r="B28" s="27" t="s">
        <v>52</v>
      </c>
    </row>
    <row r="29" spans="2:12" x14ac:dyDescent="0.25">
      <c r="B29" s="27" t="s">
        <v>40</v>
      </c>
      <c r="C29" s="32" t="s">
        <v>50</v>
      </c>
      <c r="D29" s="27" t="s">
        <v>51</v>
      </c>
      <c r="K29" s="32" t="s">
        <v>50</v>
      </c>
      <c r="L29" s="28">
        <f>15+2.67*(C12-C14)</f>
        <v>-11.7</v>
      </c>
    </row>
    <row r="30" spans="2:12" x14ac:dyDescent="0.25">
      <c r="B30" s="27" t="s">
        <v>38</v>
      </c>
      <c r="C30" s="32" t="s">
        <v>50</v>
      </c>
      <c r="D30" s="28">
        <f>C13+D26*(C13-C15)</f>
        <v>6.3333333333333339</v>
      </c>
    </row>
    <row r="32" spans="2:12" x14ac:dyDescent="0.25">
      <c r="B32" s="31" t="s">
        <v>49</v>
      </c>
    </row>
    <row r="34" spans="2:6" x14ac:dyDescent="0.25">
      <c r="B34" s="27" t="s">
        <v>48</v>
      </c>
    </row>
    <row r="36" spans="2:6" ht="27.6" x14ac:dyDescent="0.25">
      <c r="C36" s="30" t="s">
        <v>47</v>
      </c>
      <c r="D36" s="30" t="s">
        <v>46</v>
      </c>
    </row>
    <row r="37" spans="2:6" x14ac:dyDescent="0.25">
      <c r="B37" s="27" t="s">
        <v>45</v>
      </c>
      <c r="C37" s="29">
        <v>1191.1971840000001</v>
      </c>
      <c r="D37" s="29">
        <v>1386.3585069680639</v>
      </c>
      <c r="F37" s="27" t="s">
        <v>44</v>
      </c>
    </row>
    <row r="38" spans="2:6" x14ac:dyDescent="0.25">
      <c r="B38" s="27" t="s">
        <v>43</v>
      </c>
      <c r="C38" s="29">
        <f>$C$9-C37</f>
        <v>1558.8028159999999</v>
      </c>
      <c r="D38" s="29">
        <f>$C$9-D37</f>
        <v>1363.6414930319361</v>
      </c>
    </row>
    <row r="40" spans="2:6" x14ac:dyDescent="0.25">
      <c r="B40" s="27" t="s">
        <v>42</v>
      </c>
      <c r="C40" s="28">
        <f>$C$10/(C37-$C$10)</f>
        <v>1.6999201880672017</v>
      </c>
      <c r="D40" s="28">
        <f>$C$10/(D37-$C$10)</f>
        <v>1.1785809284979658</v>
      </c>
    </row>
    <row r="41" spans="2:6" x14ac:dyDescent="0.25">
      <c r="B41" s="27" t="s">
        <v>41</v>
      </c>
      <c r="C41" s="28">
        <f>$C$11/(C38-$C$11)</f>
        <v>4.0478905477338669</v>
      </c>
      <c r="D41" s="28">
        <f>$C$11/(D38-$C$11)</f>
        <v>10.999503496920081</v>
      </c>
    </row>
    <row r="43" spans="2:6" x14ac:dyDescent="0.25">
      <c r="B43" s="27" t="s">
        <v>40</v>
      </c>
      <c r="C43" s="28">
        <f>$C$12+C40*($C$12-$C$14)</f>
        <v>-1.9992018806720182</v>
      </c>
      <c r="D43" s="28">
        <f>$C$12+D40*($C$12-$C$14)</f>
        <v>3.2141907150203419</v>
      </c>
      <c r="F43" s="27" t="s">
        <v>39</v>
      </c>
    </row>
    <row r="44" spans="2:6" x14ac:dyDescent="0.25">
      <c r="B44" s="27" t="s">
        <v>38</v>
      </c>
      <c r="C44" s="28">
        <f>$C$13+C41*($C$13-$C$15)</f>
        <v>4.9521094522661331</v>
      </c>
      <c r="D44" s="28">
        <f>$C$13+D41*($C$13-$C$15)</f>
        <v>-1.9995034969200809</v>
      </c>
    </row>
    <row r="46" spans="2:6" x14ac:dyDescent="0.25">
      <c r="B46" s="27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2019-09A1-42BE-82EF-33BF2D0BCE41}">
  <dimension ref="A1:C21"/>
  <sheetViews>
    <sheetView showGridLines="0" workbookViewId="0"/>
  </sheetViews>
  <sheetFormatPr defaultColWidth="8.6640625" defaultRowHeight="15.6" x14ac:dyDescent="0.3"/>
  <cols>
    <col min="1" max="1" width="3.33203125" style="14" customWidth="1"/>
    <col min="2" max="2" width="57.6640625" style="14" customWidth="1"/>
    <col min="3" max="4" width="13.5546875" style="14" bestFit="1" customWidth="1"/>
    <col min="5" max="16384" width="8.6640625" style="14"/>
  </cols>
  <sheetData>
    <row r="1" spans="1:3" s="18" customFormat="1" x14ac:dyDescent="0.3">
      <c r="A1" s="17" t="s">
        <v>81</v>
      </c>
    </row>
    <row r="2" spans="1:3" s="18" customFormat="1" x14ac:dyDescent="0.3">
      <c r="B2" s="18" t="s">
        <v>80</v>
      </c>
    </row>
    <row r="3" spans="1:3" s="18" customFormat="1" x14ac:dyDescent="0.3">
      <c r="A3" s="19"/>
      <c r="B3" s="20"/>
    </row>
    <row r="4" spans="1:3" s="18" customFormat="1" x14ac:dyDescent="0.3">
      <c r="A4" s="19"/>
      <c r="B4" s="20"/>
    </row>
    <row r="5" spans="1:3" s="18" customFormat="1" x14ac:dyDescent="0.3"/>
    <row r="6" spans="1:3" x14ac:dyDescent="0.3">
      <c r="A6" s="21" t="s">
        <v>18</v>
      </c>
    </row>
    <row r="9" spans="1:3" ht="16.2" thickBot="1" x14ac:dyDescent="0.35">
      <c r="B9" s="15" t="s">
        <v>79</v>
      </c>
    </row>
    <row r="10" spans="1:3" x14ac:dyDescent="0.3">
      <c r="B10" s="48" t="s">
        <v>78</v>
      </c>
      <c r="C10" s="47">
        <f>'[2]Info for 5(a&amp;b)'!C3</f>
        <v>400</v>
      </c>
    </row>
    <row r="11" spans="1:3" x14ac:dyDescent="0.3">
      <c r="B11" s="46" t="s">
        <v>77</v>
      </c>
      <c r="C11" s="45">
        <f>'[2]Info for 5(a&amp;b)'!C4</f>
        <v>50</v>
      </c>
    </row>
    <row r="12" spans="1:3" x14ac:dyDescent="0.3">
      <c r="B12" s="46" t="s">
        <v>76</v>
      </c>
      <c r="C12" s="45">
        <f>'[2]Info for 5(a&amp;b)'!C5</f>
        <v>10</v>
      </c>
    </row>
    <row r="13" spans="1:3" x14ac:dyDescent="0.3">
      <c r="B13" s="46" t="s">
        <v>75</v>
      </c>
      <c r="C13" s="45">
        <f>'[2]Info for 5(a&amp;b)'!C6</f>
        <v>350</v>
      </c>
    </row>
    <row r="14" spans="1:3" x14ac:dyDescent="0.3">
      <c r="B14" s="46" t="s">
        <v>74</v>
      </c>
      <c r="C14" s="45">
        <f>'[2]Info for 5(a&amp;b)'!C7</f>
        <v>950</v>
      </c>
    </row>
    <row r="15" spans="1:3" ht="16.2" thickBot="1" x14ac:dyDescent="0.35">
      <c r="B15" s="44" t="s">
        <v>73</v>
      </c>
      <c r="C15" s="43">
        <f>'[2]Info for 5(a&amp;b)'!C8</f>
        <v>25</v>
      </c>
    </row>
    <row r="17" spans="2:3" x14ac:dyDescent="0.3">
      <c r="B17" s="14" t="s">
        <v>72</v>
      </c>
      <c r="C17" s="42">
        <f>(C14+C15) - (C10+C11+C12+C13)</f>
        <v>165</v>
      </c>
    </row>
    <row r="21" spans="2:3" x14ac:dyDescent="0.3">
      <c r="B21" s="41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AE8C-4311-4F90-A26D-92ABE55EB559}">
  <dimension ref="A1:G45"/>
  <sheetViews>
    <sheetView showGridLines="0" workbookViewId="0"/>
  </sheetViews>
  <sheetFormatPr defaultColWidth="8.6640625" defaultRowHeight="15.6" x14ac:dyDescent="0.3"/>
  <cols>
    <col min="1" max="1" width="3.33203125" style="14" customWidth="1"/>
    <col min="2" max="2" width="55.88671875" style="14" customWidth="1"/>
    <col min="3" max="4" width="13.5546875" style="14" bestFit="1" customWidth="1"/>
    <col min="5" max="8" width="8.6640625" style="14"/>
    <col min="9" max="9" width="13.44140625" style="14" customWidth="1"/>
    <col min="10" max="16384" width="8.6640625" style="14"/>
  </cols>
  <sheetData>
    <row r="1" spans="1:3" s="18" customFormat="1" x14ac:dyDescent="0.3">
      <c r="A1" s="17" t="s">
        <v>106</v>
      </c>
    </row>
    <row r="2" spans="1:3" s="18" customFormat="1" x14ac:dyDescent="0.3">
      <c r="B2" s="18" t="s">
        <v>105</v>
      </c>
    </row>
    <row r="3" spans="1:3" s="18" customFormat="1" x14ac:dyDescent="0.3">
      <c r="A3" s="19"/>
      <c r="B3" s="20" t="s">
        <v>104</v>
      </c>
    </row>
    <row r="4" spans="1:3" s="18" customFormat="1" x14ac:dyDescent="0.3">
      <c r="A4" s="19"/>
      <c r="B4" s="20" t="s">
        <v>103</v>
      </c>
    </row>
    <row r="5" spans="1:3" s="18" customFormat="1" x14ac:dyDescent="0.3"/>
    <row r="6" spans="1:3" x14ac:dyDescent="0.3">
      <c r="A6" s="21" t="s">
        <v>18</v>
      </c>
    </row>
    <row r="9" spans="1:3" ht="16.2" thickBot="1" x14ac:dyDescent="0.35">
      <c r="B9" s="15" t="s">
        <v>79</v>
      </c>
    </row>
    <row r="10" spans="1:3" x14ac:dyDescent="0.3">
      <c r="B10" s="48" t="s">
        <v>78</v>
      </c>
      <c r="C10" s="47">
        <f>'[2]Info for 5(a&amp;b)'!C3</f>
        <v>400</v>
      </c>
    </row>
    <row r="11" spans="1:3" x14ac:dyDescent="0.3">
      <c r="B11" s="46" t="s">
        <v>77</v>
      </c>
      <c r="C11" s="45">
        <f>'[2]Info for 5(a&amp;b)'!C4</f>
        <v>50</v>
      </c>
    </row>
    <row r="12" spans="1:3" x14ac:dyDescent="0.3">
      <c r="B12" s="46" t="s">
        <v>76</v>
      </c>
      <c r="C12" s="45">
        <f>'[2]Info for 5(a&amp;b)'!C5</f>
        <v>10</v>
      </c>
    </row>
    <row r="13" spans="1:3" x14ac:dyDescent="0.3">
      <c r="B13" s="46" t="s">
        <v>75</v>
      </c>
      <c r="C13" s="45">
        <f>'[2]Info for 5(a&amp;b)'!C6</f>
        <v>350</v>
      </c>
    </row>
    <row r="14" spans="1:3" x14ac:dyDescent="0.3">
      <c r="B14" s="46" t="s">
        <v>74</v>
      </c>
      <c r="C14" s="45">
        <f>'[2]Info for 5(a&amp;b)'!C7</f>
        <v>950</v>
      </c>
    </row>
    <row r="15" spans="1:3" ht="16.2" thickBot="1" x14ac:dyDescent="0.35">
      <c r="B15" s="44" t="s">
        <v>73</v>
      </c>
      <c r="C15" s="43">
        <f>'[2]Info for 5(a&amp;b)'!C8</f>
        <v>25</v>
      </c>
    </row>
    <row r="16" spans="1:3" x14ac:dyDescent="0.3">
      <c r="B16" s="21"/>
    </row>
    <row r="17" spans="2:3" ht="16.2" thickBot="1" x14ac:dyDescent="0.35">
      <c r="B17" s="15" t="s">
        <v>102</v>
      </c>
    </row>
    <row r="18" spans="2:3" x14ac:dyDescent="0.3">
      <c r="B18" s="48" t="s">
        <v>101</v>
      </c>
      <c r="C18" s="47">
        <f>'[2]Info for 5(a&amp;b)'!C11</f>
        <v>500</v>
      </c>
    </row>
    <row r="19" spans="2:3" x14ac:dyDescent="0.3">
      <c r="B19" s="46" t="s">
        <v>100</v>
      </c>
      <c r="C19" s="45">
        <f>'[2]Info for 5(a&amp;b)'!C12</f>
        <v>100</v>
      </c>
    </row>
    <row r="20" spans="2:3" x14ac:dyDescent="0.3">
      <c r="B20" s="46" t="s">
        <v>99</v>
      </c>
      <c r="C20" s="45">
        <f>'[2]Info for 5(a&amp;b)'!C13</f>
        <v>800</v>
      </c>
    </row>
    <row r="21" spans="2:3" ht="16.2" thickBot="1" x14ac:dyDescent="0.35">
      <c r="B21" s="44" t="s">
        <v>98</v>
      </c>
      <c r="C21" s="43">
        <f>'[2]Info for 5(a&amp;b)'!C14</f>
        <v>150</v>
      </c>
    </row>
    <row r="23" spans="2:3" x14ac:dyDescent="0.3">
      <c r="B23" s="14" t="s">
        <v>97</v>
      </c>
    </row>
    <row r="24" spans="2:3" x14ac:dyDescent="0.3">
      <c r="B24" s="31" t="s">
        <v>96</v>
      </c>
    </row>
    <row r="25" spans="2:3" x14ac:dyDescent="0.3">
      <c r="B25" s="31"/>
    </row>
    <row r="26" spans="2:3" x14ac:dyDescent="0.3">
      <c r="B26" s="31" t="s">
        <v>95</v>
      </c>
    </row>
    <row r="27" spans="2:3" x14ac:dyDescent="0.3">
      <c r="B27" s="31" t="s">
        <v>94</v>
      </c>
    </row>
    <row r="28" spans="2:3" x14ac:dyDescent="0.3">
      <c r="B28" s="31" t="s">
        <v>93</v>
      </c>
    </row>
    <row r="29" spans="2:3" x14ac:dyDescent="0.3">
      <c r="B29" s="31" t="s">
        <v>92</v>
      </c>
    </row>
    <row r="31" spans="2:3" x14ac:dyDescent="0.3">
      <c r="B31" s="27" t="s">
        <v>91</v>
      </c>
    </row>
    <row r="32" spans="2:3" x14ac:dyDescent="0.3">
      <c r="B32" s="27" t="s">
        <v>90</v>
      </c>
    </row>
    <row r="33" spans="2:7" x14ac:dyDescent="0.3">
      <c r="B33" s="27" t="s">
        <v>89</v>
      </c>
    </row>
    <row r="34" spans="2:7" x14ac:dyDescent="0.3">
      <c r="B34" s="27" t="s">
        <v>88</v>
      </c>
      <c r="C34" s="50">
        <f>(1100-500*58%-300*85%-100*58%)/85%+100</f>
        <v>684.70588235294122</v>
      </c>
    </row>
    <row r="36" spans="2:7" x14ac:dyDescent="0.3">
      <c r="B36" s="14" t="s">
        <v>87</v>
      </c>
    </row>
    <row r="37" spans="2:7" x14ac:dyDescent="0.3">
      <c r="B37" s="14" t="s">
        <v>86</v>
      </c>
    </row>
    <row r="38" spans="2:7" x14ac:dyDescent="0.3">
      <c r="B38" s="14" t="s">
        <v>85</v>
      </c>
      <c r="C38" s="49">
        <f>C34/C13-1</f>
        <v>0.95630252100840352</v>
      </c>
    </row>
    <row r="41" spans="2:7" x14ac:dyDescent="0.3">
      <c r="B41" s="14" t="s">
        <v>84</v>
      </c>
    </row>
    <row r="43" spans="2:7" x14ac:dyDescent="0.3">
      <c r="B43" s="14" t="s">
        <v>72</v>
      </c>
      <c r="C43" s="42">
        <f>(C14+C15) - (C34+C10+C11+C12)</f>
        <v>-169.70588235294122</v>
      </c>
      <c r="D43" s="41" t="s">
        <v>83</v>
      </c>
      <c r="E43" s="41"/>
      <c r="F43" s="41"/>
      <c r="G43" s="41"/>
    </row>
    <row r="45" spans="2:7" x14ac:dyDescent="0.3">
      <c r="B45" s="14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1916-9F24-417D-BF88-337D6FB0336B}">
  <dimension ref="A1:C10"/>
  <sheetViews>
    <sheetView showGridLines="0" tabSelected="1" zoomScale="99" workbookViewId="0">
      <selection activeCell="B17" sqref="B17"/>
    </sheetView>
  </sheetViews>
  <sheetFormatPr defaultColWidth="8.77734375" defaultRowHeight="13.8" x14ac:dyDescent="0.25"/>
  <cols>
    <col min="1" max="1" width="31.33203125" style="27" customWidth="1"/>
    <col min="2" max="2" width="33.21875" style="27" customWidth="1"/>
    <col min="3" max="3" width="39.77734375" style="27" customWidth="1"/>
    <col min="4" max="4" width="28.44140625" style="27" customWidth="1"/>
    <col min="5" max="5" width="1.44140625" style="27" customWidth="1"/>
    <col min="6" max="16384" width="8.77734375" style="27"/>
  </cols>
  <sheetData>
    <row r="1" spans="1:3" s="18" customFormat="1" ht="15.6" x14ac:dyDescent="0.3">
      <c r="A1" s="17" t="s">
        <v>112</v>
      </c>
    </row>
    <row r="2" spans="1:3" s="18" customFormat="1" ht="15.6" x14ac:dyDescent="0.3">
      <c r="B2" s="18" t="s">
        <v>111</v>
      </c>
    </row>
    <row r="3" spans="1:3" s="18" customFormat="1" ht="15.6" x14ac:dyDescent="0.3">
      <c r="A3" s="19"/>
      <c r="B3" s="20"/>
    </row>
    <row r="4" spans="1:3" s="18" customFormat="1" ht="15.6" x14ac:dyDescent="0.3">
      <c r="A4" s="19"/>
      <c r="B4" s="20"/>
    </row>
    <row r="5" spans="1:3" s="14" customFormat="1" ht="15.6" x14ac:dyDescent="0.3">
      <c r="A5" s="21" t="s">
        <v>18</v>
      </c>
    </row>
    <row r="6" spans="1:3" s="14" customFormat="1" ht="15.6" x14ac:dyDescent="0.3">
      <c r="A6" s="21"/>
    </row>
    <row r="7" spans="1:3" x14ac:dyDescent="0.25">
      <c r="A7" s="27" t="s">
        <v>110</v>
      </c>
      <c r="B7" s="52">
        <f>'[3]Info for 6a'!C4*'[3]Info for 6a'!C13*'[3]Info for 6a'!C20</f>
        <v>1.9500000000000002</v>
      </c>
      <c r="C7" s="53"/>
    </row>
    <row r="8" spans="1:3" x14ac:dyDescent="0.25">
      <c r="A8" s="27" t="s">
        <v>109</v>
      </c>
      <c r="B8" s="51">
        <f>0.1+3000/5000</f>
        <v>0.7</v>
      </c>
    </row>
    <row r="9" spans="1:3" x14ac:dyDescent="0.25">
      <c r="A9" s="27" t="s">
        <v>108</v>
      </c>
      <c r="B9" s="52">
        <f>B8*'[3]Info for 6a'!C5+(1-B8)*B7</f>
        <v>1.81</v>
      </c>
    </row>
    <row r="10" spans="1:3" x14ac:dyDescent="0.25">
      <c r="A10" s="27" t="s">
        <v>107</v>
      </c>
      <c r="B10" s="51">
        <f>B9/'[3]Info for 6a'!C4-1</f>
        <v>0.81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EF0A34-4D54-4E68-B8C6-B8B3F7522B73}"/>
</file>

<file path=customXml/itemProps2.xml><?xml version="1.0" encoding="utf-8"?>
<ds:datastoreItem xmlns:ds="http://schemas.openxmlformats.org/officeDocument/2006/customXml" ds:itemID="{8F35A0DA-CA58-4EFF-BF0D-A44349A9DFD7}"/>
</file>

<file path=customXml/itemProps3.xml><?xml version="1.0" encoding="utf-8"?>
<ds:datastoreItem xmlns:ds="http://schemas.openxmlformats.org/officeDocument/2006/customXml" ds:itemID="{EEED4A35-5068-4A03-8DC3-B8418B432294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Q3(a)</vt:lpstr>
      <vt:lpstr>Q3(b)</vt:lpstr>
      <vt:lpstr>Q3(c)</vt:lpstr>
      <vt:lpstr>Solution 4b</vt:lpstr>
      <vt:lpstr>Q5(a)</vt:lpstr>
      <vt:lpstr>Q5(b)</vt:lpstr>
      <vt:lpstr>Q6(a)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2021-01-05T00:01:49Z</dcterms:created>
  <dcterms:modified xsi:type="dcterms:W3CDTF">2026-04-28T14:09:59Z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2024-07-27T19:52:02Z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a79e7b72-4748-4f54-bb6d-8c38aceb92f0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0x010100A13D16CE4023BB4BB4110DFC2802C897</vt:lpwstr>
  </property>
</Properties>
</file>