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M:\Education\Exams\0-Examinations\Exams\2024\Spring 24\"/>
    </mc:Choice>
  </mc:AlternateContent>
  <xr:revisionPtr revIDLastSave="0" documentId="8_{B534FD4E-E0D7-4E5F-B183-C99F476EF9FA}" xr6:coauthVersionLast="47" xr6:coauthVersionMax="47" xr10:uidLastSave="{00000000-0000-0000-0000-000000000000}"/>
  <bookViews>
    <workbookView xWindow="3324" yWindow="2496" windowWidth="17280" windowHeight="8964" xr2:uid="{F6692CAA-43B7-4A9C-A979-59A50A360D16}"/>
  </bookViews>
  <sheets>
    <sheet name="Q01" sheetId="15" r:id="rId1"/>
    <sheet name="Q02" sheetId="7" r:id="rId2"/>
    <sheet name="Q03" sheetId="11" r:id="rId3"/>
    <sheet name="Q04" sheetId="14" r:id="rId4"/>
    <sheet name="Q05" sheetId="13" r:id="rId5"/>
    <sheet name="Q06" sheetId="8" r:id="rId6"/>
    <sheet name="Q07" sheetId="9" r:id="rId7"/>
    <sheet name="Q08" sheetId="4" r:id="rId8"/>
    <sheet name="Q09" sheetId="5" r:id="rId9"/>
    <sheet name="Q10" sheetId="3" r:id="rId10"/>
    <sheet name="Q011" sheetId="12" r:id="rId11"/>
    <sheet name="Q12" sheetId="6" r:id="rId12"/>
    <sheet name="Q13" sheetId="16" r:id="rId13"/>
  </sheets>
  <definedNames>
    <definedName name="_Hlk156296063" localSheetId="8">'Q09'!$A$17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14" l="1"/>
  <c r="K99" i="14" l="1" a="1"/>
  <c r="K103" i="14" s="1"/>
  <c r="D99" i="14" a="1"/>
  <c r="D100" i="14" s="1"/>
  <c r="F106" i="14" s="1"/>
  <c r="R99" i="14" a="1"/>
  <c r="S103" i="14" s="1"/>
  <c r="S100" i="14" l="1"/>
  <c r="T105" i="14" s="1"/>
  <c r="L99" i="14"/>
  <c r="L105" i="14" s="1"/>
  <c r="K100" i="14"/>
  <c r="M106" i="14" s="1"/>
  <c r="L100" i="14"/>
  <c r="M105" i="14" s="1"/>
  <c r="L103" i="14"/>
  <c r="K101" i="14"/>
  <c r="K99" i="14"/>
  <c r="L106" i="14" s="1"/>
  <c r="L101" i="14"/>
  <c r="K102" i="14"/>
  <c r="E100" i="14"/>
  <c r="F105" i="14" s="1"/>
  <c r="D103" i="14"/>
  <c r="D101" i="14"/>
  <c r="E102" i="14"/>
  <c r="D102" i="14"/>
  <c r="E101" i="14"/>
  <c r="D99" i="14"/>
  <c r="E106" i="14" s="1"/>
  <c r="R99" i="14"/>
  <c r="S106" i="14" s="1"/>
  <c r="R101" i="14"/>
  <c r="S101" i="14"/>
  <c r="S99" i="14"/>
  <c r="S105" i="14" s="1"/>
  <c r="R102" i="14"/>
  <c r="S102" i="14"/>
  <c r="R103" i="14"/>
  <c r="L102" i="14"/>
  <c r="E103" i="14"/>
  <c r="E99" i="14"/>
  <c r="E105" i="14" s="1"/>
  <c r="R100" i="14"/>
  <c r="T106" i="14" s="1"/>
  <c r="F60" i="11" l="1"/>
  <c r="F59" i="11"/>
  <c r="F58" i="11"/>
  <c r="I42" i="11"/>
  <c r="J42" i="11" s="1"/>
  <c r="H42" i="11"/>
  <c r="G42" i="11"/>
  <c r="I41" i="11"/>
  <c r="J41" i="11" s="1"/>
  <c r="H41" i="11"/>
  <c r="G41" i="11"/>
  <c r="I40" i="11"/>
  <c r="J40" i="11" s="1"/>
  <c r="H40" i="11"/>
  <c r="G40" i="11"/>
  <c r="J39" i="11"/>
  <c r="M39" i="11" s="1"/>
  <c r="I39" i="11"/>
  <c r="H39" i="11"/>
  <c r="G39" i="11"/>
  <c r="I38" i="11"/>
  <c r="J38" i="11" s="1"/>
  <c r="H38" i="11"/>
  <c r="G38" i="11"/>
  <c r="I37" i="11"/>
  <c r="J37" i="11" s="1"/>
  <c r="H37" i="11"/>
  <c r="G37" i="11"/>
  <c r="K36" i="11"/>
  <c r="J36" i="11"/>
  <c r="M36" i="11" s="1"/>
  <c r="I36" i="11"/>
  <c r="H36" i="11"/>
  <c r="G36" i="11"/>
  <c r="I35" i="11"/>
  <c r="J35" i="11" s="1"/>
  <c r="H35" i="11"/>
  <c r="G35" i="11"/>
  <c r="I34" i="11"/>
  <c r="J34" i="11" s="1"/>
  <c r="H34" i="11"/>
  <c r="G34" i="11"/>
  <c r="I33" i="11"/>
  <c r="J33" i="11" s="1"/>
  <c r="H33" i="11"/>
  <c r="G33" i="11"/>
  <c r="I32" i="11"/>
  <c r="J32" i="11" s="1"/>
  <c r="H32" i="11"/>
  <c r="G32" i="11"/>
  <c r="J31" i="11"/>
  <c r="M31" i="11" s="1"/>
  <c r="I31" i="11"/>
  <c r="H31" i="11"/>
  <c r="G31" i="11"/>
  <c r="I30" i="11"/>
  <c r="J30" i="11" s="1"/>
  <c r="H30" i="11"/>
  <c r="G30" i="11"/>
  <c r="I29" i="11"/>
  <c r="H29" i="11"/>
  <c r="J29" i="11" s="1"/>
  <c r="G29" i="11"/>
  <c r="I28" i="11"/>
  <c r="J28" i="11" s="1"/>
  <c r="H28" i="11"/>
  <c r="G28" i="11"/>
  <c r="J27" i="11"/>
  <c r="M27" i="11" s="1"/>
  <c r="I27" i="11"/>
  <c r="H27" i="11"/>
  <c r="G27" i="11"/>
  <c r="I26" i="11"/>
  <c r="J26" i="11" s="1"/>
  <c r="H26" i="11"/>
  <c r="G26" i="11"/>
  <c r="I25" i="11"/>
  <c r="H25" i="11"/>
  <c r="J25" i="11" s="1"/>
  <c r="G25" i="11"/>
  <c r="M24" i="11"/>
  <c r="K24" i="11"/>
  <c r="J24" i="11"/>
  <c r="I24" i="11"/>
  <c r="H24" i="11"/>
  <c r="G24" i="11"/>
  <c r="I23" i="11"/>
  <c r="J23" i="11" s="1"/>
  <c r="H23" i="11"/>
  <c r="G23" i="11"/>
  <c r="I22" i="11"/>
  <c r="J22" i="11" s="1"/>
  <c r="H22" i="11"/>
  <c r="G22" i="11"/>
  <c r="I21" i="11"/>
  <c r="J21" i="11" s="1"/>
  <c r="H21" i="11"/>
  <c r="G21" i="11"/>
  <c r="I20" i="11"/>
  <c r="J20" i="11" s="1"/>
  <c r="H20" i="11"/>
  <c r="G20" i="11"/>
  <c r="J19" i="11"/>
  <c r="I19" i="11"/>
  <c r="H19" i="11"/>
  <c r="G19" i="11"/>
  <c r="I18" i="11"/>
  <c r="J18" i="11" s="1"/>
  <c r="H18" i="11"/>
  <c r="G18" i="11"/>
  <c r="I17" i="11"/>
  <c r="H17" i="11"/>
  <c r="J17" i="11" s="1"/>
  <c r="G17" i="11"/>
  <c r="I16" i="11"/>
  <c r="J16" i="11" s="1"/>
  <c r="H16" i="11"/>
  <c r="G16" i="11"/>
  <c r="M15" i="11"/>
  <c r="J15" i="11"/>
  <c r="K15" i="11" s="1"/>
  <c r="I15" i="11"/>
  <c r="H15" i="11"/>
  <c r="G15" i="11"/>
  <c r="I14" i="11"/>
  <c r="J14" i="11" s="1"/>
  <c r="H14" i="11"/>
  <c r="G14" i="11"/>
  <c r="I13" i="11"/>
  <c r="H13" i="11"/>
  <c r="J13" i="11" s="1"/>
  <c r="G13" i="11"/>
  <c r="K12" i="11"/>
  <c r="J12" i="11"/>
  <c r="M12" i="11" s="1"/>
  <c r="I12" i="11"/>
  <c r="H12" i="11"/>
  <c r="G12" i="11"/>
  <c r="I11" i="11"/>
  <c r="J11" i="11" s="1"/>
  <c r="H11" i="11"/>
  <c r="G11" i="11"/>
  <c r="I10" i="11"/>
  <c r="J10" i="11" s="1"/>
  <c r="H10" i="11"/>
  <c r="G10" i="11"/>
  <c r="I9" i="11"/>
  <c r="J9" i="11" s="1"/>
  <c r="H9" i="11"/>
  <c r="G9" i="11"/>
  <c r="I8" i="11"/>
  <c r="J8" i="11" s="1"/>
  <c r="H8" i="11"/>
  <c r="G8" i="11"/>
  <c r="J7" i="11"/>
  <c r="K7" i="11" s="1"/>
  <c r="I7" i="11"/>
  <c r="H7" i="11"/>
  <c r="G7" i="11"/>
  <c r="M8" i="11" l="1"/>
  <c r="K8" i="11"/>
  <c r="M29" i="11"/>
  <c r="K29" i="11"/>
  <c r="K40" i="11"/>
  <c r="M40" i="11"/>
  <c r="M23" i="11"/>
  <c r="K23" i="11"/>
  <c r="M9" i="11"/>
  <c r="K9" i="11"/>
  <c r="M30" i="11"/>
  <c r="K30" i="11"/>
  <c r="M37" i="11"/>
  <c r="K37" i="11"/>
  <c r="K33" i="11"/>
  <c r="M33" i="11"/>
  <c r="M26" i="11"/>
  <c r="K26" i="11"/>
  <c r="M13" i="11"/>
  <c r="K13" i="11"/>
  <c r="K16" i="11"/>
  <c r="M16" i="11"/>
  <c r="M34" i="11"/>
  <c r="K34" i="11"/>
  <c r="M41" i="11"/>
  <c r="K41" i="11"/>
  <c r="M38" i="11"/>
  <c r="K38" i="11"/>
  <c r="M35" i="11"/>
  <c r="K35" i="11"/>
  <c r="M42" i="11"/>
  <c r="K42" i="11"/>
  <c r="M22" i="11"/>
  <c r="K22" i="11"/>
  <c r="M20" i="11"/>
  <c r="K20" i="11"/>
  <c r="M10" i="11"/>
  <c r="K10" i="11"/>
  <c r="K43" i="11" s="1"/>
  <c r="K17" i="11"/>
  <c r="M17" i="11"/>
  <c r="M14" i="11"/>
  <c r="K14" i="11"/>
  <c r="M21" i="11"/>
  <c r="K21" i="11"/>
  <c r="M11" i="11"/>
  <c r="K11" i="11"/>
  <c r="M28" i="11"/>
  <c r="K28" i="11"/>
  <c r="M18" i="11"/>
  <c r="K18" i="11"/>
  <c r="M25" i="11"/>
  <c r="K25" i="11"/>
  <c r="M32" i="11"/>
  <c r="K32" i="11"/>
  <c r="K19" i="11"/>
  <c r="M19" i="11"/>
  <c r="M7" i="11"/>
  <c r="K27" i="11"/>
  <c r="K39" i="11"/>
  <c r="K31" i="11"/>
  <c r="M43" i="11" l="1"/>
  <c r="M44" i="11" s="1"/>
  <c r="F61" i="11" l="1"/>
  <c r="F62" i="11" s="1"/>
  <c r="O39" i="11"/>
  <c r="O27" i="11"/>
  <c r="O15" i="11"/>
  <c r="O36" i="11"/>
  <c r="O8" i="11"/>
  <c r="O19" i="11"/>
  <c r="O34" i="11"/>
  <c r="O28" i="11"/>
  <c r="O7" i="11"/>
  <c r="O21" i="11"/>
  <c r="O9" i="11"/>
  <c r="O26" i="11"/>
  <c r="O14" i="11"/>
  <c r="O18" i="11"/>
  <c r="O20" i="11"/>
  <c r="O32" i="11"/>
  <c r="O42" i="11"/>
  <c r="O41" i="11"/>
  <c r="O22" i="11"/>
  <c r="O31" i="11"/>
  <c r="O13" i="11"/>
  <c r="O12" i="11"/>
  <c r="O29" i="11"/>
  <c r="O30" i="11"/>
  <c r="O24" i="11"/>
  <c r="O23" i="11"/>
  <c r="O17" i="11"/>
  <c r="O37" i="11"/>
  <c r="O38" i="11"/>
  <c r="O25" i="11"/>
  <c r="O40" i="11"/>
  <c r="O16" i="11"/>
  <c r="O35" i="11"/>
  <c r="O11" i="11"/>
  <c r="O33" i="11"/>
  <c r="O10" i="11"/>
  <c r="C24" i="5" l="1"/>
  <c r="B21" i="3" l="1"/>
  <c r="B20" i="3"/>
  <c r="B19" i="3"/>
  <c r="B18" i="3"/>
  <c r="B17" i="3"/>
  <c r="C17" i="3" s="1"/>
  <c r="B16" i="3"/>
  <c r="C19" i="3" l="1"/>
  <c r="C28" i="3" s="1"/>
  <c r="C20" i="3"/>
  <c r="C29" i="3" s="1"/>
  <c r="D17" i="3"/>
  <c r="C16" i="3"/>
  <c r="C18" i="3"/>
  <c r="D19" i="3" l="1"/>
  <c r="D26" i="3"/>
  <c r="E17" i="3"/>
  <c r="C27" i="3"/>
  <c r="D18" i="3"/>
  <c r="C26" i="3"/>
  <c r="D28" i="3"/>
  <c r="D16" i="3"/>
  <c r="E16" i="3" l="1"/>
  <c r="C25" i="3"/>
  <c r="F17" i="3"/>
  <c r="D27" i="3"/>
  <c r="E18" i="3"/>
  <c r="F26" i="3" l="1"/>
  <c r="D25" i="3"/>
  <c r="E27" i="3"/>
  <c r="F16" i="3"/>
  <c r="G16" i="3" l="1"/>
  <c r="E25" i="3"/>
  <c r="F25" i="3" l="1"/>
  <c r="G25" i="3" l="1"/>
</calcChain>
</file>

<file path=xl/sharedStrings.xml><?xml version="1.0" encoding="utf-8"?>
<sst xmlns="http://schemas.openxmlformats.org/spreadsheetml/2006/main" count="439" uniqueCount="274">
  <si>
    <t>Accident Year</t>
  </si>
  <si>
    <t>Reported Claims (000) at 200,000 Limits</t>
  </si>
  <si>
    <t>Reported Claims (000) at 50,000 Limits</t>
  </si>
  <si>
    <t>Reported Claims (000) at 200,000 Limit</t>
  </si>
  <si>
    <t>Incremental Reported Claims (000) for 150,000 Excess of 50,000 Limits</t>
  </si>
  <si>
    <t>N/A</t>
  </si>
  <si>
    <t>50,000 Limits</t>
  </si>
  <si>
    <t>200,000 Limits</t>
  </si>
  <si>
    <t>Answer in the space below</t>
  </si>
  <si>
    <t>Expected Loss Ratio</t>
  </si>
  <si>
    <t>Line of Business</t>
  </si>
  <si>
    <t>Premium liabilities (PL)</t>
  </si>
  <si>
    <t>Auto</t>
  </si>
  <si>
    <t>Home</t>
  </si>
  <si>
    <t>Coefficient of Variation (CoV)</t>
  </si>
  <si>
    <t>Internal Systemic Risk</t>
  </si>
  <si>
    <t>External Systemic Risk</t>
  </si>
  <si>
    <t>Internal systemic risk correlation matrix</t>
  </si>
  <si>
    <t>Auto OSC</t>
  </si>
  <si>
    <t>Auto PL</t>
  </si>
  <si>
    <t>Home OSC</t>
  </si>
  <si>
    <t>Home PL</t>
  </si>
  <si>
    <t>OSC</t>
  </si>
  <si>
    <t>PL</t>
  </si>
  <si>
    <t>million</t>
  </si>
  <si>
    <t>Probability</t>
  </si>
  <si>
    <t>Reinsured Losses (millions)</t>
  </si>
  <si>
    <t xml:space="preserve">α </t>
  </si>
  <si>
    <t>P</t>
  </si>
  <si>
    <t xml:space="preserve">You are given the following: </t>
  </si>
  <si>
    <t>(i)</t>
  </si>
  <si>
    <t>(ii)</t>
  </si>
  <si>
    <t>Expected loss ratio (ELR)</t>
  </si>
  <si>
    <t>Loss conversion factor (LCF)</t>
  </si>
  <si>
    <t>Tax multiplier (TM)</t>
  </si>
  <si>
    <t>First</t>
  </si>
  <si>
    <t>Second</t>
  </si>
  <si>
    <t>Third</t>
  </si>
  <si>
    <t>Fourth</t>
  </si>
  <si>
    <r>
      <t>(</t>
    </r>
    <r>
      <rPr>
        <i/>
        <sz val="12"/>
        <color theme="4" tint="-0.499984740745262"/>
        <rFont val="Times New Roman"/>
        <family val="1"/>
      </rPr>
      <t>4 points</t>
    </r>
    <r>
      <rPr>
        <sz val="12"/>
        <color theme="4" tint="-0.499984740745262"/>
        <rFont val="Times New Roman"/>
        <family val="1"/>
      </rPr>
      <t xml:space="preserve">)  You are estimating the premium asset for retrospectively rated polices using the PDLD method developed by Teng and Perkins. You are given the following information for a retrospectively rated book of business.  </t>
    </r>
  </si>
  <si>
    <t>(a)</t>
  </si>
  <si>
    <t>(b)</t>
  </si>
  <si>
    <t>(c)</t>
  </si>
  <si>
    <t>There is no need to edit this worksheet.</t>
  </si>
  <si>
    <t>Responses for all parts are to be provided in the Word document.</t>
  </si>
  <si>
    <t>Maximization of Likelihood Function</t>
  </si>
  <si>
    <t>Calculaton of sigma-squared</t>
  </si>
  <si>
    <t>Plot of residuals versus increment age</t>
  </si>
  <si>
    <t>From (months)</t>
  </si>
  <si>
    <t>To 
(months)</t>
  </si>
  <si>
    <t>Increment</t>
  </si>
  <si>
    <t>G(from)</t>
  </si>
  <si>
    <t>G(to)</t>
  </si>
  <si>
    <t>Onlevel Premium</t>
  </si>
  <si>
    <t>mu-hat</t>
  </si>
  <si>
    <t>loglikelihood</t>
  </si>
  <si>
    <t>Normalized residuals</t>
  </si>
  <si>
    <t>total</t>
  </si>
  <si>
    <t>theta</t>
  </si>
  <si>
    <t>sigma-sq hat</t>
  </si>
  <si>
    <t>ELR</t>
  </si>
  <si>
    <t>Calculated values</t>
  </si>
  <si>
    <t>Maximum likelihood estimate of theta</t>
  </si>
  <si>
    <t>Maximum likelihood estimate of ELR</t>
  </si>
  <si>
    <t>Loss reserve (all years) estimate</t>
  </si>
  <si>
    <t>Estimate of the scale factor (sigma-squared)</t>
  </si>
  <si>
    <t>Estimated process standard devation of the loss reserve (all year)</t>
  </si>
  <si>
    <t>Question 3</t>
  </si>
  <si>
    <t>Loss for Account</t>
  </si>
  <si>
    <t>i</t>
  </si>
  <si>
    <t>X</t>
  </si>
  <si>
    <t>Y</t>
  </si>
  <si>
    <t>Z</t>
  </si>
  <si>
    <t xml:space="preserve">(a) </t>
  </si>
  <si>
    <t>The elimination ratio approach is one of the ways to determine deductible factors.</t>
  </si>
  <si>
    <t>The reduction in premium is not proportional to the size of the deductible for many lines of general insurance, particularly automobile physical damage coverages and personal property insurance.</t>
  </si>
  <si>
    <r>
      <t>(</t>
    </r>
    <r>
      <rPr>
        <i/>
        <sz val="12"/>
        <color rgb="FF002060"/>
        <rFont val="Times New Roman"/>
        <family val="1"/>
      </rPr>
      <t>5 points</t>
    </r>
    <r>
      <rPr>
        <sz val="12"/>
        <color rgb="FF002060"/>
        <rFont val="Times New Roman"/>
        <family val="1"/>
      </rPr>
      <t>)</t>
    </r>
  </si>
  <si>
    <t>Question 4</t>
  </si>
  <si>
    <t>Be sure that it is possible to follow your formulas and that your answers are clearly indicated.</t>
  </si>
  <si>
    <t>It is assumed that all claims are fully developed after ten years.</t>
  </si>
  <si>
    <t>Accident Year (AY)</t>
  </si>
  <si>
    <t>Development Year (DY)</t>
  </si>
  <si>
    <t/>
  </si>
  <si>
    <t>Age-to-age factors</t>
  </si>
  <si>
    <t>Development along with a fitted regression line</t>
  </si>
  <si>
    <t>Residuals</t>
  </si>
  <si>
    <t xml:space="preserve">Assume that the scatterplots indicate that the assumptions are not valid. Mack provides two other formulas for calculating age-to-age factors that could be tested. </t>
  </si>
  <si>
    <t>(d)</t>
  </si>
  <si>
    <t>Venter proposes an alternative test that involves age-to-age factors. His test is to perform a regression on the increments versus the prior cumulative value.</t>
  </si>
  <si>
    <t>(e)</t>
  </si>
  <si>
    <t>estimate</t>
  </si>
  <si>
    <t>standard error</t>
  </si>
  <si>
    <t>intercept</t>
  </si>
  <si>
    <t>slope</t>
  </si>
  <si>
    <t>(f)</t>
  </si>
  <si>
    <t>(g)</t>
  </si>
  <si>
    <t>Do not edit these cells</t>
  </si>
  <si>
    <t>Question 1</t>
  </si>
  <si>
    <t xml:space="preserve">You are given the following information: </t>
  </si>
  <si>
    <t>Loss in Millions</t>
  </si>
  <si>
    <t>Cumulative Probability</t>
  </si>
  <si>
    <t xml:space="preserve">You are considering using a loss corridor with the following feature: </t>
  </si>
  <si>
    <t>Question 2</t>
  </si>
  <si>
    <t>All responses for this question are to be provided in the Word document.</t>
  </si>
  <si>
    <t>Question 6</t>
  </si>
  <si>
    <t>Question 11</t>
  </si>
  <si>
    <t xml:space="preserve">Premium </t>
  </si>
  <si>
    <t xml:space="preserve">Other expenses </t>
  </si>
  <si>
    <t xml:space="preserve">Brokerage fees </t>
  </si>
  <si>
    <t xml:space="preserve">Ceding comm. </t>
  </si>
  <si>
    <t>Loss Ratio</t>
  </si>
  <si>
    <t>at</t>
  </si>
  <si>
    <t>Commission</t>
  </si>
  <si>
    <t xml:space="preserve">minimum </t>
  </si>
  <si>
    <t xml:space="preserve">provisional </t>
  </si>
  <si>
    <t>Triangle Data as Input</t>
  </si>
  <si>
    <t>Onlevel Premiums as Input</t>
  </si>
  <si>
    <r>
      <t>(</t>
    </r>
    <r>
      <rPr>
        <i/>
        <sz val="12"/>
        <color rgb="FF002060"/>
        <rFont val="Times New Roman"/>
        <family val="1"/>
      </rPr>
      <t>5 points</t>
    </r>
    <r>
      <rPr>
        <sz val="12"/>
        <color rgb="FF002060"/>
        <rFont val="Times New Roman"/>
        <family val="1"/>
      </rPr>
      <t xml:space="preserve">)  A reinsurer is pricing a a proportional treaty and is considering various adjustable features to manage profitability. 
</t>
    </r>
  </si>
  <si>
    <r>
      <t>·</t>
    </r>
    <r>
      <rPr>
        <sz val="7"/>
        <color rgb="FF002060"/>
        <rFont val="Times New Roman"/>
        <family val="1"/>
      </rPr>
      <t xml:space="preserve">       </t>
    </r>
    <r>
      <rPr>
        <sz val="12"/>
        <color rgb="FF002060"/>
        <rFont val="Times New Roman"/>
        <family val="1"/>
      </rPr>
      <t>Aggregate loss distribution:</t>
    </r>
  </si>
  <si>
    <r>
      <t>(</t>
    </r>
    <r>
      <rPr>
        <i/>
        <sz val="12"/>
        <color rgb="FF002060"/>
        <rFont val="Times New Roman"/>
        <family val="1"/>
      </rPr>
      <t>1.5 points</t>
    </r>
    <r>
      <rPr>
        <sz val="12"/>
        <color rgb="FF002060"/>
        <rFont val="Times New Roman"/>
        <family val="1"/>
      </rPr>
      <t>)  Calculate the probability of a combined ratio of more than 100%.</t>
    </r>
  </si>
  <si>
    <r>
      <t>(</t>
    </r>
    <r>
      <rPr>
        <i/>
        <sz val="12"/>
        <color rgb="FF002060"/>
        <rFont val="Times New Roman"/>
        <family val="1"/>
      </rPr>
      <t>1 point</t>
    </r>
    <r>
      <rPr>
        <sz val="12"/>
        <color rgb="FF002060"/>
        <rFont val="Times New Roman"/>
        <family val="1"/>
      </rPr>
      <t>)  Calculate the expected loss ratio after the loss corridor.</t>
    </r>
  </si>
  <si>
    <r>
      <t>(</t>
    </r>
    <r>
      <rPr>
        <i/>
        <sz val="12"/>
        <color rgb="FF002060"/>
        <rFont val="Times New Roman"/>
        <family val="1"/>
      </rPr>
      <t>1.5 points</t>
    </r>
    <r>
      <rPr>
        <sz val="12"/>
        <color rgb="FF002060"/>
        <rFont val="Times New Roman"/>
        <family val="1"/>
      </rPr>
      <t>)  Calculate the expected combined ratio.</t>
    </r>
  </si>
  <si>
    <r>
      <t>(</t>
    </r>
    <r>
      <rPr>
        <i/>
        <sz val="12"/>
        <color rgb="FF002060"/>
        <rFont val="Times New Roman"/>
        <family val="1"/>
      </rPr>
      <t>1 point</t>
    </r>
    <r>
      <rPr>
        <sz val="12"/>
        <color rgb="FF002060"/>
        <rFont val="Times New Roman"/>
        <family val="1"/>
      </rPr>
      <t>)  Assess whether the sliding scale commission is balanced.</t>
    </r>
  </si>
  <si>
    <r>
      <t>(</t>
    </r>
    <r>
      <rPr>
        <i/>
        <sz val="12"/>
        <color rgb="FF002060"/>
        <rFont val="Times New Roman"/>
        <family val="1"/>
      </rPr>
      <t>8 points</t>
    </r>
    <r>
      <rPr>
        <sz val="12"/>
        <color rgb="FF002060"/>
        <rFont val="Times New Roman"/>
        <family val="1"/>
      </rPr>
      <t>)  You are interested in determining the variability of unpaid claim estimates. The triangle of cumulative paid claims data is presented below.</t>
    </r>
  </si>
  <si>
    <r>
      <t>(</t>
    </r>
    <r>
      <rPr>
        <i/>
        <sz val="12"/>
        <color rgb="FF002060"/>
        <rFont val="Times New Roman"/>
        <family val="1"/>
      </rPr>
      <t>2 points</t>
    </r>
    <r>
      <rPr>
        <sz val="12"/>
        <color rgb="FF002060"/>
        <rFont val="Times New Roman"/>
        <family val="1"/>
      </rPr>
      <t>)  Calculate the following amounts using the chain ladder (CL) method:</t>
    </r>
  </si>
  <si>
    <t>Expected values for each DY (starting with DY 2), based on the previous DY, for which there are observed values</t>
  </si>
  <si>
    <r>
      <t>(</t>
    </r>
    <r>
      <rPr>
        <i/>
        <sz val="12"/>
        <color rgb="FF002060"/>
        <rFont val="Times New Roman"/>
        <family val="1"/>
      </rPr>
      <t>1 point</t>
    </r>
    <r>
      <rPr>
        <sz val="12"/>
        <color rgb="FF002060"/>
        <rFont val="Times New Roman"/>
        <family val="1"/>
      </rPr>
      <t>)  Determine the validity of the assumptions underlying the CL estimates based upon part (b). Justify your determination.</t>
    </r>
  </si>
  <si>
    <r>
      <t>(</t>
    </r>
    <r>
      <rPr>
        <i/>
        <sz val="12"/>
        <color rgb="FF002060"/>
        <rFont val="Times New Roman"/>
        <family val="1"/>
      </rPr>
      <t>0.5 points</t>
    </r>
    <r>
      <rPr>
        <sz val="12"/>
        <color rgb="FF002060"/>
        <rFont val="Times New Roman"/>
        <family val="1"/>
      </rPr>
      <t>)  State one of these alternatives. Do not do any calculations.</t>
    </r>
  </si>
  <si>
    <r>
      <t>(</t>
    </r>
    <r>
      <rPr>
        <i/>
        <sz val="12"/>
        <color rgb="FF002060"/>
        <rFont val="Times New Roman"/>
        <family val="1"/>
      </rPr>
      <t>0.5 points</t>
    </r>
    <r>
      <rPr>
        <sz val="12"/>
        <color rgb="FF002060"/>
        <rFont val="Times New Roman"/>
        <family val="1"/>
      </rPr>
      <t>)  Input the appropriate values to perform this regression analysis.</t>
    </r>
  </si>
  <si>
    <r>
      <t>(</t>
    </r>
    <r>
      <rPr>
        <i/>
        <sz val="12"/>
        <color rgb="FF002060"/>
        <rFont val="Times New Roman"/>
        <family val="1"/>
      </rPr>
      <t>1 point</t>
    </r>
    <r>
      <rPr>
        <sz val="12"/>
        <color rgb="FF002060"/>
        <rFont val="Times New Roman"/>
        <family val="1"/>
      </rPr>
      <t>)  Determine the validity of the assumptions underlying the CL estimates based upon the results of the regression analysis in part (e). Justify your determination.</t>
    </r>
  </si>
  <si>
    <r>
      <t>(</t>
    </r>
    <r>
      <rPr>
        <i/>
        <sz val="12"/>
        <color rgb="FF002060"/>
        <rFont val="Times New Roman"/>
        <family val="1"/>
      </rPr>
      <t>1 point</t>
    </r>
    <r>
      <rPr>
        <sz val="12"/>
        <color rgb="FF002060"/>
        <rFont val="Times New Roman"/>
        <family val="1"/>
      </rPr>
      <t>)  Propose an alternative model that is more consistent with the results of the regression analysis in part (e).</t>
    </r>
  </si>
  <si>
    <t>Question 5</t>
  </si>
  <si>
    <r>
      <t>(</t>
    </r>
    <r>
      <rPr>
        <i/>
        <sz val="12"/>
        <color rgb="FF002060"/>
        <rFont val="Times New Roman"/>
        <family val="1"/>
      </rPr>
      <t>3.5 points</t>
    </r>
    <r>
      <rPr>
        <sz val="12"/>
        <color rgb="FF002060"/>
        <rFont val="Times New Roman"/>
        <family val="1"/>
      </rPr>
      <t>)  Calculate the renewal risk load for each account using the following methods:</t>
    </r>
  </si>
  <si>
    <t>(i)         Marginal Variance</t>
  </si>
  <si>
    <r>
      <t>(</t>
    </r>
    <r>
      <rPr>
        <i/>
        <sz val="12"/>
        <color rgb="FF002060"/>
        <rFont val="Times New Roman"/>
        <family val="1"/>
      </rPr>
      <t>4 points</t>
    </r>
    <r>
      <rPr>
        <sz val="12"/>
        <color rgb="FF002060"/>
        <rFont val="Times New Roman"/>
        <family val="1"/>
      </rPr>
      <t>)  A reinsurance company is renewing three accounts, X, Y and Z, each of which is exposed to three possible claim events, 1, 2 and 3, which are independent of each other.</t>
    </r>
  </si>
  <si>
    <r>
      <t>Event (</t>
    </r>
    <r>
      <rPr>
        <b/>
        <i/>
        <sz val="12"/>
        <color rgb="FF002060"/>
        <rFont val="Times New Roman"/>
        <family val="1"/>
      </rPr>
      <t>i</t>
    </r>
    <r>
      <rPr>
        <b/>
        <sz val="12"/>
        <color rgb="FF002060"/>
        <rFont val="Times New Roman"/>
        <family val="1"/>
      </rPr>
      <t>)</t>
    </r>
  </si>
  <si>
    <r>
      <t>p(</t>
    </r>
    <r>
      <rPr>
        <b/>
        <i/>
        <sz val="12"/>
        <color rgb="FF002060"/>
        <rFont val="Times New Roman"/>
        <family val="1"/>
      </rPr>
      <t>i</t>
    </r>
    <r>
      <rPr>
        <b/>
        <sz val="12"/>
        <color rgb="FF002060"/>
        <rFont val="Times New Roman"/>
        <family val="1"/>
      </rPr>
      <t>)</t>
    </r>
  </si>
  <si>
    <t>(ii)         Shapley</t>
  </si>
  <si>
    <r>
      <t>(</t>
    </r>
    <r>
      <rPr>
        <i/>
        <sz val="12"/>
        <color rgb="FF002060"/>
        <rFont val="Times New Roman"/>
        <family val="1"/>
      </rPr>
      <t>0.5 points</t>
    </r>
    <r>
      <rPr>
        <sz val="12"/>
        <color rgb="FF002060"/>
        <rFont val="Times New Roman"/>
        <family val="1"/>
      </rPr>
      <t>)  Demonstrate that the Shapley method is renewal additive.</t>
    </r>
  </si>
  <si>
    <t>Question 7</t>
  </si>
  <si>
    <t>Basic premium (BP)</t>
  </si>
  <si>
    <t>Standard premium (SP)</t>
  </si>
  <si>
    <t>Expected percentage of 
loss emerged 
(EPLE)</t>
  </si>
  <si>
    <t>Loss elimination ratio 
from per accident limit 
(LEPA)</t>
  </si>
  <si>
    <t>Loss elimination ratio 
from retro formula max
 and min 
(LEMM)</t>
  </si>
  <si>
    <t>Retrospective 
Adjustment</t>
  </si>
  <si>
    <r>
      <t>(</t>
    </r>
    <r>
      <rPr>
        <i/>
        <sz val="12"/>
        <color rgb="FF002060"/>
        <rFont val="Times New Roman"/>
        <family val="1"/>
      </rPr>
      <t>2.5 points</t>
    </r>
    <r>
      <rPr>
        <sz val="12"/>
        <color rgb="FF002060"/>
        <rFont val="Times New Roman"/>
        <family val="1"/>
      </rPr>
      <t>)  Calculate the cumulative premium development to loss development (CPDLD) ratio for each retrospective adjustment period using the formula approach.</t>
    </r>
  </si>
  <si>
    <r>
      <t>(</t>
    </r>
    <r>
      <rPr>
        <i/>
        <sz val="12"/>
        <color theme="4" tint="-0.499984740745262"/>
        <rFont val="Times New Roman"/>
        <family val="1"/>
      </rPr>
      <t>0.5 points</t>
    </r>
    <r>
      <rPr>
        <sz val="12"/>
        <color theme="4" tint="-0.499984740745262"/>
        <rFont val="Times New Roman"/>
        <family val="1"/>
      </rPr>
      <t>)  State the formula to estimate the premium asset that includes the CPLD ratio as one of the elements in the formula.</t>
    </r>
  </si>
  <si>
    <r>
      <t>(</t>
    </r>
    <r>
      <rPr>
        <i/>
        <sz val="12"/>
        <color theme="4" tint="-0.499984740745262"/>
        <rFont val="Times New Roman"/>
        <family val="1"/>
      </rPr>
      <t>0.5 points</t>
    </r>
    <r>
      <rPr>
        <sz val="12"/>
        <color theme="4" tint="-0.499984740745262"/>
        <rFont val="Times New Roman"/>
        <family val="1"/>
      </rPr>
      <t>)  Identify two situations where an empirical approach to estimating PDLD ratios would be preferred to the formula approach.</t>
    </r>
  </si>
  <si>
    <t>Outstanding 
claims (OSC)</t>
  </si>
  <si>
    <t>(i)    Total internal systemic risk CoV</t>
  </si>
  <si>
    <t>(ii)   Total external systemic risk CoV</t>
  </si>
  <si>
    <r>
      <t>(</t>
    </r>
    <r>
      <rPr>
        <i/>
        <sz val="12"/>
        <color rgb="FF002060"/>
        <rFont val="Times New Roman"/>
        <family val="1"/>
      </rPr>
      <t>3 points</t>
    </r>
    <r>
      <rPr>
        <sz val="12"/>
        <color rgb="FF002060"/>
        <rFont val="Times New Roman"/>
        <family val="1"/>
      </rPr>
      <t>)  Calculate the following for the company:</t>
    </r>
  </si>
  <si>
    <r>
      <t>(</t>
    </r>
    <r>
      <rPr>
        <i/>
        <sz val="12"/>
        <color rgb="FF002060"/>
        <rFont val="Times New Roman"/>
        <family val="1"/>
      </rPr>
      <t>1 point</t>
    </r>
    <r>
      <rPr>
        <sz val="12"/>
        <color rgb="FF002060"/>
        <rFont val="Times New Roman"/>
        <family val="1"/>
      </rPr>
      <t>)  Describe two considerations why correlation effects exist within internal systemic risk.</t>
    </r>
  </si>
  <si>
    <t>(iii)  Total consolidated CoV for all sources of risk</t>
  </si>
  <si>
    <t>(iv)  Risk margin at the 80% adequacy level</t>
  </si>
  <si>
    <t>Question 8</t>
  </si>
  <si>
    <t>Question 9</t>
  </si>
  <si>
    <t>The metrics expected reinsurer deficit (ERD) and risk coverage ratio (RCR) have been presented as being superior to other metrics such as value-at-risk (VaR) or tail value-at-risk (TVaR) for gauging risk transfer.</t>
  </si>
  <si>
    <r>
      <t>(</t>
    </r>
    <r>
      <rPr>
        <i/>
        <sz val="12"/>
        <color rgb="FF002060"/>
        <rFont val="Times New Roman"/>
        <family val="1"/>
      </rPr>
      <t>1 point</t>
    </r>
    <r>
      <rPr>
        <sz val="12"/>
        <color rgb="FF002060"/>
        <rFont val="Times New Roman"/>
        <family val="1"/>
      </rPr>
      <t>)  Describe two advantages of using ERD and RCR versus using VaR and TVaR.</t>
    </r>
  </si>
  <si>
    <r>
      <t xml:space="preserve">Another metric used in the testing of risk transfer is right-tailed deviation (RTD). A risk transfer test called maximum qualified premium (Max QP) has been proposed in which the test uses a multiple, </t>
    </r>
    <r>
      <rPr>
        <i/>
        <sz val="12"/>
        <color rgb="FF002060"/>
        <rFont val="Times New Roman"/>
        <family val="1"/>
      </rPr>
      <t>α</t>
    </r>
    <r>
      <rPr>
        <sz val="12"/>
        <color rgb="FF002060"/>
        <rFont val="Times New Roman"/>
        <family val="1"/>
      </rPr>
      <t xml:space="preserve">, of RTD. </t>
    </r>
  </si>
  <si>
    <r>
      <rPr>
        <sz val="12"/>
        <color rgb="FF002060"/>
        <rFont val="Symbol"/>
        <family val="1"/>
        <charset val="2"/>
      </rPr>
      <t>·</t>
    </r>
    <r>
      <rPr>
        <sz val="12"/>
        <color rgb="FF002060"/>
        <rFont val="Times New Roman"/>
        <family val="1"/>
      </rPr>
      <t>     A catastrophe excess of loss reinsurance contract for the layer 300 million excess of 400 million.</t>
    </r>
  </si>
  <si>
    <r>
      <rPr>
        <sz val="12"/>
        <color rgb="FF002060"/>
        <rFont val="Symbol"/>
        <family val="1"/>
        <charset val="2"/>
      </rPr>
      <t>·</t>
    </r>
    <r>
      <rPr>
        <sz val="12"/>
        <color rgb="FF002060"/>
        <rFont val="Times New Roman"/>
        <family val="1"/>
      </rPr>
      <t>     The reinsurance premium is a fixed amount of 48 million payable to the reinsurer at inception of the contract.</t>
    </r>
  </si>
  <si>
    <t>XS</t>
  </si>
  <si>
    <r>
      <t>(</t>
    </r>
    <r>
      <rPr>
        <i/>
        <sz val="12"/>
        <color rgb="FF002060"/>
        <rFont val="Times New Roman"/>
        <family val="1"/>
      </rPr>
      <t>4 points</t>
    </r>
    <r>
      <rPr>
        <sz val="12"/>
        <color rgb="FF002060"/>
        <rFont val="Times New Roman"/>
        <family val="1"/>
      </rPr>
      <t>)</t>
    </r>
  </si>
  <si>
    <t>Question 10</t>
  </si>
  <si>
    <t>Accident 
Year</t>
  </si>
  <si>
    <t>Calendar Year 2023 Earned Premium (000)</t>
  </si>
  <si>
    <r>
      <rPr>
        <sz val="12"/>
        <color rgb="FF002060"/>
        <rFont val="Symbol"/>
        <family val="1"/>
        <charset val="2"/>
      </rPr>
      <t>·</t>
    </r>
    <r>
      <rPr>
        <sz val="12"/>
        <color rgb="FF002060"/>
        <rFont val="Times New Roman"/>
        <family val="1"/>
      </rPr>
      <t>  There is no loss development beyond 72 months.</t>
    </r>
  </si>
  <si>
    <r>
      <rPr>
        <sz val="12"/>
        <color rgb="FF002060"/>
        <rFont val="Symbol"/>
        <family val="1"/>
        <charset val="2"/>
      </rPr>
      <t>·</t>
    </r>
    <r>
      <rPr>
        <sz val="12"/>
        <color rgb="FF002060"/>
        <rFont val="Times New Roman"/>
        <family val="1"/>
      </rPr>
      <t>  The 200,000 limits loss data for prior reporting periods is not available due to a database issue.</t>
    </r>
  </si>
  <si>
    <r>
      <rPr>
        <sz val="12"/>
        <color rgb="FF002060"/>
        <rFont val="Symbol"/>
        <family val="1"/>
        <charset val="2"/>
      </rPr>
      <t>·</t>
    </r>
    <r>
      <rPr>
        <sz val="12"/>
        <color rgb="FF002060"/>
        <rFont val="Times New Roman"/>
        <family val="1"/>
      </rPr>
      <t>  Total ultimate claims for 200,000 limits for all accident years are 46,986,000.</t>
    </r>
  </si>
  <si>
    <t>Ultimate (000)</t>
  </si>
  <si>
    <t xml:space="preserve">  for 200,000 limits</t>
  </si>
  <si>
    <r>
      <rPr>
        <sz val="12"/>
        <color rgb="FF002060"/>
        <rFont val="Symbol"/>
        <family val="1"/>
        <charset val="2"/>
      </rPr>
      <t>·</t>
    </r>
    <r>
      <rPr>
        <sz val="12"/>
        <color rgb="FF002060"/>
        <rFont val="Times New Roman"/>
        <family val="1"/>
      </rPr>
      <t xml:space="preserve">  There were no rate changes from 2021 through 2023. </t>
    </r>
  </si>
  <si>
    <r>
      <rPr>
        <sz val="12"/>
        <color rgb="FF002060"/>
        <rFont val="Symbol"/>
        <family val="1"/>
        <charset val="2"/>
      </rPr>
      <t>·</t>
    </r>
    <r>
      <rPr>
        <sz val="12"/>
        <color rgb="FF002060"/>
        <rFont val="Times New Roman"/>
        <family val="1"/>
      </rPr>
      <t xml:space="preserve">  The annual premium trend is 3%. </t>
    </r>
  </si>
  <si>
    <t>Annual premium trend</t>
  </si>
  <si>
    <r>
      <t>(b)         (</t>
    </r>
    <r>
      <rPr>
        <i/>
        <sz val="12"/>
        <color rgb="FF002060"/>
        <rFont val="Times New Roman"/>
        <family val="1"/>
      </rPr>
      <t>0.5 points</t>
    </r>
    <r>
      <rPr>
        <sz val="12"/>
        <color rgb="FF002060"/>
        <rFont val="Times New Roman"/>
        <family val="1"/>
      </rPr>
      <t>)  Explain why the expected method would be a viable alternative to the development method.</t>
    </r>
  </si>
  <si>
    <r>
      <t>(a)         (</t>
    </r>
    <r>
      <rPr>
        <i/>
        <sz val="12"/>
        <color rgb="FF002060"/>
        <rFont val="Times New Roman"/>
        <family val="1"/>
      </rPr>
      <t>1 point</t>
    </r>
    <r>
      <rPr>
        <sz val="12"/>
        <color rgb="FF002060"/>
        <rFont val="Times New Roman"/>
        <family val="1"/>
      </rPr>
      <t>)  Calculate the total IBNR for the layer of 150,000 excess of 50,000 using volume-weighted average loss development factors.</t>
    </r>
  </si>
  <si>
    <r>
      <t>(c)         (</t>
    </r>
    <r>
      <rPr>
        <i/>
        <sz val="12"/>
        <color rgb="FF002060"/>
        <rFont val="Times New Roman"/>
        <family val="1"/>
      </rPr>
      <t>0.5 points</t>
    </r>
    <r>
      <rPr>
        <sz val="12"/>
        <color rgb="FF002060"/>
        <rFont val="Times New Roman"/>
        <family val="1"/>
      </rPr>
      <t>)  Describe a limitation of using the expected method.</t>
    </r>
  </si>
  <si>
    <r>
      <t>(d)         (</t>
    </r>
    <r>
      <rPr>
        <i/>
        <sz val="12"/>
        <color rgb="FF002060"/>
        <rFont val="Times New Roman"/>
        <family val="1"/>
      </rPr>
      <t>1 point</t>
    </r>
    <r>
      <rPr>
        <sz val="12"/>
        <color rgb="FF002060"/>
        <rFont val="Times New Roman"/>
        <family val="1"/>
      </rPr>
      <t>)  Calculate the AY 2023 IBNR for the layer using the expected method.</t>
    </r>
  </si>
  <si>
    <t>You are considering the increased limit factor (ILF) method to estimate the layer reserves. The ILF applicable to premium for 200,000 limits relative to 50,000 limits at the December 31, 2023 cost level is 1.9. You use the ultimate claims for the 50,000 limits from part (a).</t>
  </si>
  <si>
    <r>
      <t>(e)         (</t>
    </r>
    <r>
      <rPr>
        <i/>
        <sz val="12"/>
        <color rgb="FF002060"/>
        <rFont val="Times New Roman"/>
        <family val="1"/>
      </rPr>
      <t>1 point</t>
    </r>
    <r>
      <rPr>
        <sz val="12"/>
        <color rgb="FF002060"/>
        <rFont val="Times New Roman"/>
        <family val="1"/>
      </rPr>
      <t>)  Calculate the AY 2023 IBNR for the layer using the ILF method.</t>
    </r>
  </si>
  <si>
    <t>Question 12</t>
  </si>
  <si>
    <t>(i)              The policy has no deductible.</t>
  </si>
  <si>
    <r>
      <t>(c)             (</t>
    </r>
    <r>
      <rPr>
        <i/>
        <sz val="12"/>
        <color rgb="FF002060"/>
        <rFont val="Times New Roman"/>
        <family val="1"/>
      </rPr>
      <t>0.5 points</t>
    </r>
    <r>
      <rPr>
        <sz val="12"/>
        <color rgb="FF002060"/>
        <rFont val="Times New Roman"/>
        <family val="1"/>
      </rPr>
      <t>) Explain why this should be expected.</t>
    </r>
  </si>
  <si>
    <t>(ii)            The policy has a deductible of 2,500.</t>
  </si>
  <si>
    <t>(i)              Definition of elimination ratio</t>
  </si>
  <si>
    <r>
      <t>(b)             (</t>
    </r>
    <r>
      <rPr>
        <i/>
        <sz val="12"/>
        <color rgb="FF002060"/>
        <rFont val="Times New Roman"/>
        <family val="1"/>
      </rPr>
      <t>1.5 points</t>
    </r>
    <r>
      <rPr>
        <sz val="12"/>
        <color rgb="FF002060"/>
        <rFont val="Times New Roman"/>
        <family val="1"/>
      </rPr>
      <t xml:space="preserve">) Provide the following with respect to an insurer’s application of this approach. </t>
    </r>
  </si>
  <si>
    <t>(ii)            Formula for elimination ratio</t>
  </si>
  <si>
    <r>
      <t>(a)             (</t>
    </r>
    <r>
      <rPr>
        <i/>
        <sz val="12"/>
        <color rgb="FF002060"/>
        <rFont val="Times New Roman"/>
        <family val="1"/>
      </rPr>
      <t>1.5 points</t>
    </r>
    <r>
      <rPr>
        <sz val="12"/>
        <color rgb="FF002060"/>
        <rFont val="Times New Roman"/>
        <family val="1"/>
      </rPr>
      <t xml:space="preserve">) Describe three ways that a self-insured retention (SIR) differs from the use of a deductible. </t>
    </r>
  </si>
  <si>
    <r>
      <rPr>
        <sz val="12"/>
        <color rgb="FF002060"/>
        <rFont val="Symbol"/>
        <family val="1"/>
        <charset val="2"/>
      </rPr>
      <t>·</t>
    </r>
    <r>
      <rPr>
        <sz val="12"/>
        <color rgb="FF002060"/>
        <rFont val="Times New Roman"/>
        <family val="1"/>
      </rPr>
      <t>      An insured property is valued at 200,000.</t>
    </r>
  </si>
  <si>
    <r>
      <rPr>
        <sz val="12"/>
        <color rgb="FF002060"/>
        <rFont val="Symbol"/>
        <family val="1"/>
        <charset val="2"/>
      </rPr>
      <t>·</t>
    </r>
    <r>
      <rPr>
        <sz val="12"/>
        <color rgb="FF002060"/>
        <rFont val="Times New Roman"/>
        <family val="1"/>
      </rPr>
      <t>      The amount insured is 100,000.</t>
    </r>
  </si>
  <si>
    <t>deductible</t>
  </si>
  <si>
    <r>
      <rPr>
        <sz val="12"/>
        <color rgb="FF002060"/>
        <rFont val="Symbol"/>
        <family val="1"/>
        <charset val="2"/>
      </rPr>
      <t>·</t>
    </r>
    <r>
      <rPr>
        <sz val="12"/>
        <color rgb="FF002060"/>
        <rFont val="Times New Roman"/>
        <family val="1"/>
      </rPr>
      <t>      The insurance policy includes a coinsurance percentage of 60%.</t>
    </r>
  </si>
  <si>
    <r>
      <rPr>
        <sz val="12"/>
        <color rgb="FF002060"/>
        <rFont val="Symbol"/>
        <family val="1"/>
        <charset val="2"/>
      </rPr>
      <t>·</t>
    </r>
    <r>
      <rPr>
        <sz val="12"/>
        <color rgb="FF002060"/>
        <rFont val="Times New Roman"/>
        <family val="1"/>
      </rPr>
      <t>      A loss occurred and the loss amount is 40,000.</t>
    </r>
  </si>
  <si>
    <t>Question 13</t>
  </si>
  <si>
    <r>
      <t>(</t>
    </r>
    <r>
      <rPr>
        <i/>
        <sz val="12"/>
        <color rgb="FF002060"/>
        <rFont val="Times New Roman"/>
        <family val="1"/>
      </rPr>
      <t>4 points</t>
    </r>
    <r>
      <rPr>
        <sz val="12"/>
        <color rgb="FF002060"/>
        <rFont val="Times New Roman"/>
        <family val="1"/>
      </rPr>
      <t xml:space="preserve">)  A reinsurance broker has proposed that ABC Reinsurance Company (ABC Re) provide a finite risk cover without reinstatements to JKL Insurance Company (JKL) with the following terms:
</t>
    </r>
  </si>
  <si>
    <t xml:space="preserve">A catastrophe model indicates that a loss will fully exhaust the limit once every 10 years, and that the probability of a partial loss is negligible.
</t>
  </si>
  <si>
    <t>ABC Re has concluded that this proposal is not acceptable.</t>
  </si>
  <si>
    <t>Annual premium</t>
  </si>
  <si>
    <t>Occurrence limit</t>
  </si>
  <si>
    <t>Profit commission</t>
  </si>
  <si>
    <t>Additional premium</t>
  </si>
  <si>
    <t xml:space="preserve"> after </t>
  </si>
  <si>
    <r>
      <rPr>
        <sz val="7"/>
        <color rgb="FF002060"/>
        <rFont val="Times New Roman"/>
        <family val="1"/>
      </rPr>
      <t xml:space="preserve"> </t>
    </r>
    <r>
      <rPr>
        <sz val="12"/>
        <color rgb="FF002060"/>
        <rFont val="Times New Roman"/>
        <family val="1"/>
      </rPr>
      <t>Ceding company will reassume 75% of the losses in the loss ratio layer from 60% to 100%.</t>
    </r>
  </si>
  <si>
    <t xml:space="preserve">Sliding 0.5:1 to maximum </t>
  </si>
  <si>
    <t xml:space="preserve">Sliding 1:1 to </t>
  </si>
  <si>
    <t>Mack suggests two plots that can be used to check the validity of the assumptions underlying the CL estimates.</t>
  </si>
  <si>
    <t>Central Estimate (in millions)</t>
  </si>
  <si>
    <t>Reinsurance premium</t>
  </si>
  <si>
    <t>Reinsurance contract</t>
  </si>
  <si>
    <r>
      <t>(</t>
    </r>
    <r>
      <rPr>
        <i/>
        <sz val="12"/>
        <color rgb="FF002060"/>
        <rFont val="Times New Roman"/>
        <family val="1"/>
      </rPr>
      <t>4 points</t>
    </r>
    <r>
      <rPr>
        <sz val="12"/>
        <color rgb="FF002060"/>
        <rFont val="Times New Roman"/>
        <family val="1"/>
      </rPr>
      <t>)  You are performing a reserve analysis for the layer of 150,000 excess of 50,000 as of December 31, 2023.</t>
    </r>
  </si>
  <si>
    <t xml:space="preserve">ILF 200k to 50k </t>
  </si>
  <si>
    <t>Property value</t>
  </si>
  <si>
    <t>Insured value</t>
  </si>
  <si>
    <t>Coinsurance</t>
  </si>
  <si>
    <t>Loss amount</t>
  </si>
  <si>
    <r>
      <t>(d)             (</t>
    </r>
    <r>
      <rPr>
        <i/>
        <sz val="12"/>
        <color rgb="FF002060"/>
        <rFont val="Times New Roman"/>
        <family val="1"/>
      </rPr>
      <t>1.5 points</t>
    </r>
    <r>
      <rPr>
        <sz val="12"/>
        <color rgb="FF002060"/>
        <rFont val="Times New Roman"/>
        <family val="1"/>
      </rPr>
      <t>)  Determine the amount the insurer would pay to the insured for this loss under the following scenarios. State any assumptions required.</t>
    </r>
  </si>
  <si>
    <t xml:space="preserve">The Excel function LINEST will automatically perform the regression analysis when values are input in the appropriate spaces below. </t>
  </si>
  <si>
    <r>
      <t>(</t>
    </r>
    <r>
      <rPr>
        <i/>
        <sz val="12"/>
        <color theme="4" tint="-0.499984740745262"/>
        <rFont val="Times New Roman"/>
        <family val="1"/>
      </rPr>
      <t>0.5 points</t>
    </r>
    <r>
      <rPr>
        <sz val="12"/>
        <color theme="4" tint="-0.499984740745262"/>
        <rFont val="Times New Roman"/>
        <family val="1"/>
      </rPr>
      <t>)  Provide a reason the PDLD method might be preferred to Fitzgibbon’s method.</t>
    </r>
  </si>
  <si>
    <t>You are to use the Max QP test to determine whether risk transfer exists in a reinsurance contract given the following information:</t>
  </si>
  <si>
    <r>
      <t>(</t>
    </r>
    <r>
      <rPr>
        <i/>
        <sz val="12"/>
        <color rgb="FF002060"/>
        <rFont val="Times New Roman"/>
        <family val="1"/>
      </rPr>
      <t>2.5 points</t>
    </r>
    <r>
      <rPr>
        <sz val="12"/>
        <color rgb="FF002060"/>
        <rFont val="Times New Roman"/>
        <family val="1"/>
      </rPr>
      <t xml:space="preserve">)  Determine whether risk transfer exists in this contract using the Max QP test with </t>
    </r>
    <r>
      <rPr>
        <i/>
        <sz val="12"/>
        <color rgb="FF002060"/>
        <rFont val="Times New Roman"/>
        <family val="1"/>
      </rPr>
      <t>α</t>
    </r>
    <r>
      <rPr>
        <sz val="12"/>
        <color rgb="FF002060"/>
        <rFont val="Times New Roman"/>
        <family val="1"/>
      </rPr>
      <t xml:space="preserve"> equal to 4.</t>
    </r>
  </si>
  <si>
    <r>
      <t>(</t>
    </r>
    <r>
      <rPr>
        <i/>
        <sz val="12"/>
        <color rgb="FF002060"/>
        <rFont val="Times New Roman"/>
        <family val="1"/>
      </rPr>
      <t>2 points</t>
    </r>
    <r>
      <rPr>
        <sz val="12"/>
        <color rgb="FF002060"/>
        <rFont val="Times New Roman"/>
        <family val="1"/>
      </rPr>
      <t>)  Construct the following scatterplots for each of DYs 1 to 3:</t>
    </r>
  </si>
  <si>
    <t>DY 1 development</t>
  </si>
  <si>
    <t>DY 2 development</t>
  </si>
  <si>
    <t>DY 3 development</t>
  </si>
  <si>
    <t>DY1</t>
  </si>
  <si>
    <t>DY2</t>
  </si>
  <si>
    <t>DY3</t>
  </si>
  <si>
    <t>DY 1 vs Residuals</t>
  </si>
  <si>
    <t>DY 2 vs Residuals</t>
  </si>
  <si>
    <t>DY 3 vs Residuals</t>
  </si>
  <si>
    <t>DY4</t>
  </si>
  <si>
    <r>
      <t>(</t>
    </r>
    <r>
      <rPr>
        <i/>
        <sz val="12"/>
        <color rgb="FF002060"/>
        <rFont val="Times New Roman"/>
        <family val="1"/>
      </rPr>
      <t>4 points</t>
    </r>
    <r>
      <rPr>
        <sz val="12"/>
        <color rgb="FF002060"/>
        <rFont val="Times New Roman"/>
        <family val="1"/>
      </rPr>
      <t>)  You are calculting a risk margin for an insurance company with two lines of business using the methodology set out in "A Framework for Assessing Risk Margins."</t>
    </r>
  </si>
  <si>
    <r>
      <t>(</t>
    </r>
    <r>
      <rPr>
        <i/>
        <sz val="12"/>
        <color rgb="FF002060"/>
        <rFont val="Times New Roman"/>
        <family val="1"/>
      </rPr>
      <t>0.5 points</t>
    </r>
    <r>
      <rPr>
        <sz val="12"/>
        <color rgb="FF002060"/>
        <rFont val="Times New Roman"/>
        <family val="1"/>
      </rPr>
      <t>)  Describe two examples of contracts where the risk transfer is “reasonably self-evident.”</t>
    </r>
  </si>
  <si>
    <t>DY 2</t>
  </si>
  <si>
    <t>DY 1</t>
  </si>
  <si>
    <t>DY 3</t>
  </si>
  <si>
    <r>
      <t>Risk load multiplier (</t>
    </r>
    <r>
      <rPr>
        <i/>
        <sz val="12"/>
        <color rgb="FF002060"/>
        <rFont val="Times New Roman"/>
        <family val="1"/>
      </rPr>
      <t>λ</t>
    </r>
    <r>
      <rPr>
        <sz val="12"/>
        <color rgb="FF002060"/>
        <rFont val="Times New Roman"/>
        <family val="1"/>
      </rPr>
      <t>)</t>
    </r>
  </si>
  <si>
    <t xml:space="preserve">(b) </t>
  </si>
  <si>
    <t xml:space="preserve"> z-value, 80th perc. Normal </t>
  </si>
  <si>
    <t>Total independent risk CoV</t>
  </si>
  <si>
    <t>Amounts in millions</t>
  </si>
  <si>
    <t xml:space="preserve"> for prem., at 12/31/2023 level</t>
  </si>
  <si>
    <t xml:space="preserve"> margin on annual premium</t>
  </si>
  <si>
    <t xml:space="preserve"> of (loss + margin – annual premium)</t>
  </si>
  <si>
    <t>The scatterplots will be completed automatically when values are input into the appropriate spaces below.</t>
  </si>
  <si>
    <t>Weighted residuals versus values from the previous DY</t>
  </si>
  <si>
    <r>
      <rPr>
        <sz val="12"/>
        <color rgb="FF002060"/>
        <rFont val="Symbol"/>
        <family val="1"/>
        <charset val="2"/>
      </rPr>
      <t>·</t>
    </r>
    <r>
      <rPr>
        <sz val="12"/>
        <color rgb="FF002060"/>
        <rFont val="Times New Roman"/>
        <family val="1"/>
      </rPr>
      <t>  All the claims have been trended to December 31, 2023.</t>
    </r>
  </si>
  <si>
    <r>
      <t xml:space="preserve">You are further considering a sliding scale commission, to apply to loss ratios calculated </t>
    </r>
    <r>
      <rPr>
        <b/>
        <u/>
        <sz val="12"/>
        <color rgb="FF002060"/>
        <rFont val="Times New Roman"/>
        <family val="1"/>
      </rPr>
      <t>after</t>
    </r>
    <r>
      <rPr>
        <sz val="12"/>
        <color rgb="FF002060"/>
        <rFont val="Times New Roman"/>
        <family val="1"/>
      </rPr>
      <t xml:space="preserve"> the loss corridor. 
The sliding scale commission has the following features:</t>
    </r>
  </si>
  <si>
    <r>
      <t>·</t>
    </r>
    <r>
      <rPr>
        <sz val="12"/>
        <color rgb="FF002060"/>
        <rFont val="Times New Roman"/>
        <family val="1"/>
      </rPr>
      <t>       Ceding commission is 30%</t>
    </r>
  </si>
  <si>
    <r>
      <t>·</t>
    </r>
    <r>
      <rPr>
        <sz val="12"/>
        <color rgb="FF002060"/>
        <rFont val="Times New Roman"/>
        <family val="1"/>
      </rPr>
      <t>       Brokerage fees are 5%</t>
    </r>
  </si>
  <si>
    <r>
      <t>·</t>
    </r>
    <r>
      <rPr>
        <sz val="12"/>
        <color rgb="FF002060"/>
        <rFont val="Times New Roman"/>
        <family val="1"/>
      </rPr>
      <t>       Other Expenses are 2%</t>
    </r>
  </si>
  <si>
    <r>
      <t>·</t>
    </r>
    <r>
      <rPr>
        <sz val="12"/>
        <color rgb="FF002060"/>
        <rFont val="Times New Roman"/>
        <family val="1"/>
      </rPr>
      <t>       Treaty Premium is 8,000,000</t>
    </r>
  </si>
  <si>
    <r>
      <t>·</t>
    </r>
    <r>
      <rPr>
        <sz val="12"/>
        <color rgb="FF002060"/>
        <rFont val="Times New Roman"/>
        <family val="1"/>
      </rPr>
      <t>       Provisional commission is 30%</t>
    </r>
  </si>
  <si>
    <r>
      <t>·</t>
    </r>
    <r>
      <rPr>
        <sz val="12"/>
        <color rgb="FF002060"/>
        <rFont val="Times New Roman"/>
        <family val="1"/>
      </rPr>
      <t xml:space="preserve">       Minimum commission is 15% at a 70% loss ratio </t>
    </r>
  </si>
  <si>
    <r>
      <t>·</t>
    </r>
    <r>
      <rPr>
        <sz val="12"/>
        <color rgb="FF002060"/>
        <rFont val="Times New Roman"/>
        <family val="1"/>
      </rPr>
      <t>       Commission sliding 0.5:1 to a maximum of 35% at a 40% loss ratio</t>
    </r>
  </si>
  <si>
    <r>
      <t>·</t>
    </r>
    <r>
      <rPr>
        <sz val="12"/>
        <color rgb="FF002060"/>
        <rFont val="Times New Roman"/>
        <family val="1"/>
      </rPr>
      <t xml:space="preserve">       Commision sliding 1:1 to 25% at a 60% loss ratio </t>
    </r>
  </si>
  <si>
    <r>
      <rPr>
        <sz val="12"/>
        <color rgb="FF002060"/>
        <rFont val="Calibri"/>
        <family val="2"/>
      </rPr>
      <t xml:space="preserve">●  </t>
    </r>
    <r>
      <rPr>
        <sz val="12"/>
        <color rgb="FF002060"/>
        <rFont val="Times New Roman"/>
        <family val="1"/>
      </rPr>
      <t>p(</t>
    </r>
    <r>
      <rPr>
        <i/>
        <sz val="12"/>
        <color rgb="FF002060"/>
        <rFont val="Times New Roman"/>
        <family val="1"/>
      </rPr>
      <t>i</t>
    </r>
    <r>
      <rPr>
        <sz val="12"/>
        <color rgb="FF002060"/>
        <rFont val="Times New Roman"/>
        <family val="1"/>
      </rPr>
      <t>) represents the probability of event</t>
    </r>
    <r>
      <rPr>
        <i/>
        <sz val="12"/>
        <color rgb="FF002060"/>
        <rFont val="Times New Roman"/>
        <family val="1"/>
      </rPr>
      <t xml:space="preserve"> i</t>
    </r>
    <r>
      <rPr>
        <sz val="12"/>
        <color rgb="FF002060"/>
        <rFont val="Times New Roman"/>
        <family val="2"/>
      </rPr>
      <t>.</t>
    </r>
  </si>
  <si>
    <r>
      <t xml:space="preserve">●  The risk load multiplier, </t>
    </r>
    <r>
      <rPr>
        <i/>
        <sz val="12"/>
        <color rgb="FF002060"/>
        <rFont val="Times New Roman"/>
        <family val="1"/>
      </rPr>
      <t>λ</t>
    </r>
    <r>
      <rPr>
        <sz val="12"/>
        <color rgb="FF002060"/>
        <rFont val="Times New Roman"/>
        <family val="1"/>
      </rPr>
      <t>, equals 0.000024.</t>
    </r>
  </si>
  <si>
    <t>●   For external systemic risk, assume there is no correlation between lines of business and between the components of insurance liabilities (OSC and PL).</t>
  </si>
  <si>
    <t>●   The three sources of uncertainty (independent risk, internal systemic risk, and external systemic risk) are assumed to be mutually independent.</t>
  </si>
  <si>
    <t>●    Assume that the underlying distribution of insurance liabilities for this company is the Normal distribution.</t>
  </si>
  <si>
    <t>●    The z-value of the 80th percentile of the Normal distribution is 0.8416.</t>
  </si>
  <si>
    <r>
      <rPr>
        <sz val="12"/>
        <color rgb="FF002060"/>
        <rFont val="Calibri"/>
        <family val="2"/>
      </rPr>
      <t>●</t>
    </r>
    <r>
      <rPr>
        <sz val="12"/>
        <color rgb="FF002060"/>
        <rFont val="Times New Roman"/>
        <family val="1"/>
      </rPr>
      <t xml:space="preserve">   Total independent risk CoV for the company’s insurance liabilities is </t>
    </r>
    <r>
      <rPr>
        <sz val="12"/>
        <color rgb="FF002060"/>
        <rFont val="Times New Roman"/>
        <family val="2"/>
      </rPr>
      <t>4.5%.</t>
    </r>
  </si>
  <si>
    <r>
      <t>·</t>
    </r>
    <r>
      <rPr>
        <sz val="12"/>
        <color rgb="FF002060"/>
        <rFont val="Times New Roman"/>
        <family val="1"/>
      </rPr>
      <t>       Annual Premium : 20,000,000</t>
    </r>
  </si>
  <si>
    <r>
      <t>·</t>
    </r>
    <r>
      <rPr>
        <sz val="12"/>
        <color rgb="FF002060"/>
        <rFont val="Times New Roman"/>
        <family val="1"/>
      </rPr>
      <t>       Occurrence Limit: 150,000,000</t>
    </r>
  </si>
  <si>
    <r>
      <t>·</t>
    </r>
    <r>
      <rPr>
        <sz val="12"/>
        <color rgb="FF002060"/>
        <rFont val="Times New Roman"/>
        <family val="1"/>
      </rPr>
      <t>       Profit Commission: 80% after 10% margin on Annual Premium</t>
    </r>
  </si>
  <si>
    <r>
      <t>·</t>
    </r>
    <r>
      <rPr>
        <sz val="12"/>
        <color rgb="FF002060"/>
        <rFont val="Times New Roman"/>
        <family val="1"/>
      </rPr>
      <t>       Additional Premium: 50% of (Loss + Margin – Annual Premium)</t>
    </r>
  </si>
  <si>
    <r>
      <t>(a)             (</t>
    </r>
    <r>
      <rPr>
        <i/>
        <sz val="12"/>
        <color rgb="FF002060"/>
        <rFont val="Times New Roman"/>
        <family val="1"/>
      </rPr>
      <t>0.5 points</t>
    </r>
    <r>
      <rPr>
        <sz val="12"/>
        <color rgb="FF002060"/>
        <rFont val="Times New Roman"/>
        <family val="1"/>
      </rPr>
      <t xml:space="preserve">)  Calculate the nominal rate on line. </t>
    </r>
  </si>
  <si>
    <r>
      <t>(b)             (</t>
    </r>
    <r>
      <rPr>
        <i/>
        <sz val="12"/>
        <color rgb="FF002060"/>
        <rFont val="Times New Roman"/>
        <family val="1"/>
      </rPr>
      <t>0.5 points</t>
    </r>
    <r>
      <rPr>
        <sz val="12"/>
        <color rgb="FF002060"/>
        <rFont val="Times New Roman"/>
        <family val="1"/>
      </rPr>
      <t xml:space="preserve">)  Calculate the underwriting loss (excluding expenses) to ABC Re if a loss fully exhausts the limit. </t>
    </r>
  </si>
  <si>
    <r>
      <t>(c)             (</t>
    </r>
    <r>
      <rPr>
        <i/>
        <sz val="12"/>
        <color rgb="FF002060"/>
        <rFont val="Times New Roman"/>
        <family val="1"/>
      </rPr>
      <t>0.5 points</t>
    </r>
    <r>
      <rPr>
        <sz val="12"/>
        <color rgb="FF002060"/>
        <rFont val="Times New Roman"/>
        <family val="1"/>
      </rPr>
      <t xml:space="preserve">)  Calculate the premium for an equivalent traditional risk cover. </t>
    </r>
  </si>
  <si>
    <r>
      <t>(d)             (</t>
    </r>
    <r>
      <rPr>
        <i/>
        <sz val="12"/>
        <color rgb="FF002060"/>
        <rFont val="Times New Roman"/>
        <family val="1"/>
      </rPr>
      <t>0.5 points</t>
    </r>
    <r>
      <rPr>
        <sz val="12"/>
        <color rgb="FF002060"/>
        <rFont val="Times New Roman"/>
        <family val="1"/>
      </rPr>
      <t xml:space="preserve">)  Calculate the rate on line for an equivalent traditional risk cover. </t>
    </r>
  </si>
  <si>
    <r>
      <t>(e)             (</t>
    </r>
    <r>
      <rPr>
        <i/>
        <sz val="12"/>
        <color rgb="FF002060"/>
        <rFont val="Times New Roman"/>
        <family val="1"/>
      </rPr>
      <t>2 points</t>
    </r>
    <r>
      <rPr>
        <sz val="12"/>
        <color rgb="FF002060"/>
        <rFont val="Times New Roman"/>
        <family val="1"/>
      </rPr>
      <t xml:space="preserve">)  Construct a counterproposal that should be acceptable to both ABC Re and JKL. Justify your answer.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</si>
</sst>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0.000%"/>
    <numFmt numFmtId="167" formatCode="_(* #,##0.000_);_(* \(#,##0.000\);_(* &quot;-&quot;??_);_(@_)"/>
    <numFmt numFmtId="168" formatCode="_-* #,##0_-;\-* #,##0_-;_-* &quot;-&quot;??_-;_-@_-"/>
    <numFmt numFmtId="169" formatCode="_-* #,##0.000_-;\-* #,##0.000_-;_-* &quot;-&quot;??_-;_-@_-"/>
    <numFmt numFmtId="170" formatCode="#,##0.00000"/>
    <numFmt numFmtId="171" formatCode="#,##0.0000_);\(#,##0.0000\)"/>
  </numFmts>
  <fonts count="33">
    <font>
      <sz val="11"/>
      <color theme="1"/>
      <name val="Calibri"/>
      <family val="2"/>
      <scheme val="minor"/>
    </font>
    <font>
      <sz val="11"/>
      <color theme="1"/>
      <name val="Calibri"/>
      <family val="2"/>
      <scheme val="minor"/>
    </font>
    <font>
      <sz val="12"/>
      <color theme="1"/>
      <name val="Times New Roman"/>
      <family val="1"/>
    </font>
    <font>
      <sz val="12"/>
      <color theme="8" tint="-0.499984740745262"/>
      <name val="Times New Roman"/>
      <family val="1"/>
    </font>
    <font>
      <b/>
      <i/>
      <sz val="12"/>
      <color theme="8" tint="-0.499984740745262"/>
      <name val="Times New Roman"/>
      <family val="1"/>
    </font>
    <font>
      <b/>
      <sz val="12"/>
      <color theme="8" tint="-0.499984740745262"/>
      <name val="Times New Roman"/>
      <family val="1"/>
    </font>
    <font>
      <sz val="8"/>
      <name val="Calibri"/>
      <family val="2"/>
      <scheme val="minor"/>
    </font>
    <font>
      <i/>
      <sz val="12"/>
      <name val="Times New Roman"/>
      <family val="1"/>
    </font>
    <font>
      <b/>
      <i/>
      <sz val="12"/>
      <name val="Times New Roman"/>
      <family val="1"/>
    </font>
    <font>
      <sz val="12"/>
      <name val="Times New Roman"/>
      <family val="1"/>
    </font>
    <font>
      <b/>
      <sz val="12"/>
      <color theme="1"/>
      <name val="Times New Roman"/>
      <family val="1"/>
    </font>
    <font>
      <sz val="11"/>
      <color theme="1"/>
      <name val="Times New Roman"/>
      <family val="1"/>
    </font>
    <font>
      <sz val="11"/>
      <color theme="4" tint="-0.499984740745262"/>
      <name val="Times New Roman"/>
      <family val="1"/>
    </font>
    <font>
      <sz val="12"/>
      <color theme="4" tint="-0.499984740745262"/>
      <name val="Times New Roman"/>
      <family val="1"/>
    </font>
    <font>
      <i/>
      <sz val="12"/>
      <color theme="4" tint="-0.499984740745262"/>
      <name val="Times New Roman"/>
      <family val="1"/>
    </font>
    <font>
      <sz val="12"/>
      <color rgb="FF002060"/>
      <name val="Times New Roman"/>
      <family val="1"/>
    </font>
    <font>
      <i/>
      <sz val="12"/>
      <color rgb="FF002060"/>
      <name val="Times New Roman"/>
      <family val="1"/>
    </font>
    <font>
      <b/>
      <sz val="12"/>
      <color rgb="FF002060"/>
      <name val="Times New Roman"/>
      <family val="1"/>
    </font>
    <font>
      <sz val="11"/>
      <color rgb="FF002060"/>
      <name val="Times New Roman"/>
      <family val="1"/>
    </font>
    <font>
      <sz val="11"/>
      <color rgb="FF002060"/>
      <name val="Calibri"/>
      <family val="2"/>
      <scheme val="minor"/>
    </font>
    <font>
      <b/>
      <i/>
      <sz val="12"/>
      <color rgb="FF002060"/>
      <name val="Times New Roman"/>
      <family val="1"/>
    </font>
    <font>
      <sz val="7"/>
      <color rgb="FF002060"/>
      <name val="Times New Roman"/>
      <family val="1"/>
    </font>
    <font>
      <sz val="12"/>
      <color rgb="FF002060"/>
      <name val="Symbol"/>
      <family val="1"/>
      <charset val="2"/>
    </font>
    <font>
      <b/>
      <sz val="14"/>
      <color rgb="FF002060"/>
      <name val="Times New Roman"/>
      <family val="1"/>
    </font>
    <font>
      <sz val="12"/>
      <color rgb="FF002060"/>
      <name val="Times New Roman"/>
      <family val="2"/>
    </font>
    <font>
      <sz val="12"/>
      <color rgb="FF002060"/>
      <name val="Calibri"/>
      <family val="2"/>
    </font>
    <font>
      <sz val="12"/>
      <color rgb="FF002060"/>
      <name val="Calibri"/>
      <family val="2"/>
      <scheme val="minor"/>
    </font>
    <font>
      <sz val="12"/>
      <color theme="1"/>
      <name val="Calibri"/>
      <family val="2"/>
      <scheme val="minor"/>
    </font>
    <font>
      <b/>
      <sz val="12"/>
      <name val="Times New Roman"/>
      <family val="1"/>
    </font>
    <font>
      <b/>
      <sz val="12"/>
      <color theme="4" tint="-0.499984740745262"/>
      <name val="Times New Roman"/>
      <family val="1"/>
    </font>
    <font>
      <sz val="12"/>
      <color rgb="FF002060"/>
      <name val="Times New Roman"/>
      <family val="1"/>
      <charset val="2"/>
    </font>
    <font>
      <b/>
      <u/>
      <sz val="12"/>
      <color rgb="FF002060"/>
      <name val="Times New Roman"/>
      <family val="1"/>
    </font>
    <font>
      <sz val="12"/>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33">
    <xf numFmtId="0" fontId="0" fillId="0" borderId="0" xfId="0"/>
    <xf numFmtId="0" fontId="2" fillId="0" borderId="0" xfId="0" applyFont="1"/>
    <xf numFmtId="0" fontId="3" fillId="0" borderId="0" xfId="0" applyFont="1"/>
    <xf numFmtId="0" fontId="3" fillId="2" borderId="0" xfId="0" applyFont="1" applyFill="1"/>
    <xf numFmtId="0" fontId="2" fillId="2" borderId="0" xfId="0" applyFont="1" applyFill="1"/>
    <xf numFmtId="0" fontId="7" fillId="0" borderId="0" xfId="0" applyFont="1"/>
    <xf numFmtId="10" fontId="2" fillId="0" borderId="0" xfId="2" applyNumberFormat="1" applyFont="1" applyBorder="1"/>
    <xf numFmtId="0" fontId="9" fillId="0" borderId="0" xfId="0" applyFont="1"/>
    <xf numFmtId="0" fontId="0" fillId="0" borderId="0" xfId="0" applyAlignment="1">
      <alignment vertical="center"/>
    </xf>
    <xf numFmtId="0" fontId="11" fillId="0" borderId="0" xfId="0" applyFont="1"/>
    <xf numFmtId="0" fontId="9" fillId="0" borderId="0" xfId="0" applyFont="1" applyAlignment="1">
      <alignment horizontal="left" vertical="center"/>
    </xf>
    <xf numFmtId="0" fontId="15" fillId="2" borderId="0" xfId="0" applyFont="1" applyFill="1"/>
    <xf numFmtId="0" fontId="17" fillId="2" borderId="3" xfId="0" applyFont="1" applyFill="1" applyBorder="1" applyAlignment="1">
      <alignment horizontal="center" vertical="center" wrapText="1"/>
    </xf>
    <xf numFmtId="0" fontId="17" fillId="2" borderId="3" xfId="0" applyFont="1" applyFill="1" applyBorder="1"/>
    <xf numFmtId="0" fontId="17" fillId="2" borderId="0" xfId="0" applyFont="1" applyFill="1" applyAlignment="1">
      <alignment vertical="center"/>
    </xf>
    <xf numFmtId="0" fontId="17" fillId="2" borderId="3" xfId="0" applyFont="1" applyFill="1" applyBorder="1" applyAlignment="1">
      <alignment vertical="center"/>
    </xf>
    <xf numFmtId="165" fontId="15" fillId="2" borderId="3" xfId="0" applyNumberFormat="1" applyFont="1" applyFill="1" applyBorder="1" applyAlignment="1">
      <alignment horizontal="center" vertical="center"/>
    </xf>
    <xf numFmtId="9" fontId="15" fillId="2" borderId="3" xfId="0" applyNumberFormat="1" applyFont="1" applyFill="1" applyBorder="1" applyAlignment="1">
      <alignment horizontal="center"/>
    </xf>
    <xf numFmtId="9" fontId="15" fillId="2" borderId="0" xfId="0" applyNumberFormat="1" applyFont="1" applyFill="1"/>
    <xf numFmtId="0" fontId="15" fillId="0" borderId="0" xfId="0" applyFont="1"/>
    <xf numFmtId="0" fontId="15" fillId="2" borderId="0" xfId="0" applyFont="1" applyFill="1" applyAlignment="1">
      <alignment vertical="center"/>
    </xf>
    <xf numFmtId="0" fontId="15" fillId="2" borderId="0" xfId="0" applyFont="1" applyFill="1" applyAlignment="1">
      <alignment horizontal="left" vertical="center" indent="4"/>
    </xf>
    <xf numFmtId="0" fontId="15" fillId="2" borderId="3" xfId="0" applyFont="1" applyFill="1" applyBorder="1" applyAlignment="1">
      <alignment horizontal="center" vertical="center" wrapText="1"/>
    </xf>
    <xf numFmtId="165" fontId="15" fillId="2" borderId="3" xfId="0" applyNumberFormat="1" applyFont="1" applyFill="1" applyBorder="1" applyAlignment="1">
      <alignment horizontal="center" vertical="center" wrapText="1"/>
    </xf>
    <xf numFmtId="0" fontId="17" fillId="2" borderId="0" xfId="0" applyFont="1" applyFill="1"/>
    <xf numFmtId="43" fontId="17" fillId="2" borderId="0" xfId="1" applyFont="1" applyFill="1" applyBorder="1" applyAlignment="1">
      <alignment wrapText="1"/>
    </xf>
    <xf numFmtId="0" fontId="17" fillId="2" borderId="3" xfId="0" applyFont="1" applyFill="1" applyBorder="1" applyAlignment="1">
      <alignment horizontal="center" vertical="center"/>
    </xf>
    <xf numFmtId="0" fontId="15" fillId="2" borderId="3" xfId="0" applyFont="1" applyFill="1" applyBorder="1" applyAlignment="1">
      <alignment horizontal="center" vertical="center"/>
    </xf>
    <xf numFmtId="3" fontId="15" fillId="2" borderId="3" xfId="0" applyNumberFormat="1" applyFont="1" applyFill="1" applyBorder="1" applyAlignment="1">
      <alignment horizontal="right" vertical="center" indent="2"/>
    </xf>
    <xf numFmtId="0" fontId="15" fillId="2" borderId="0" xfId="0" applyFont="1" applyFill="1" applyAlignment="1">
      <alignment horizontal="center" vertical="center"/>
    </xf>
    <xf numFmtId="3" fontId="15" fillId="2" borderId="0" xfId="0" applyNumberFormat="1" applyFont="1" applyFill="1" applyAlignment="1">
      <alignment horizontal="right" vertical="center" indent="2"/>
    </xf>
    <xf numFmtId="9" fontId="15" fillId="2" borderId="3" xfId="2" applyFont="1" applyFill="1" applyBorder="1" applyAlignment="1">
      <alignment horizontal="right" vertical="center" indent="2"/>
    </xf>
    <xf numFmtId="164" fontId="15" fillId="2" borderId="0" xfId="1" applyNumberFormat="1" applyFont="1" applyFill="1"/>
    <xf numFmtId="164" fontId="15" fillId="2" borderId="0" xfId="0" applyNumberFormat="1" applyFont="1" applyFill="1"/>
    <xf numFmtId="0" fontId="15" fillId="2" borderId="0" xfId="0" applyFont="1" applyFill="1" applyAlignment="1">
      <alignment horizontal="left" vertical="center"/>
    </xf>
    <xf numFmtId="0" fontId="15" fillId="2" borderId="0" xfId="0" applyFont="1" applyFill="1" applyAlignment="1">
      <alignment vertical="center" wrapText="1"/>
    </xf>
    <xf numFmtId="164" fontId="17" fillId="2" borderId="0" xfId="1" applyNumberFormat="1" applyFont="1" applyFill="1" applyBorder="1" applyAlignment="1">
      <alignment wrapText="1"/>
    </xf>
    <xf numFmtId="0" fontId="20" fillId="2" borderId="0" xfId="0" applyFont="1" applyFill="1"/>
    <xf numFmtId="0" fontId="16" fillId="0" borderId="0" xfId="0" applyFont="1"/>
    <xf numFmtId="0" fontId="16" fillId="2" borderId="0" xfId="0" applyFont="1" applyFill="1"/>
    <xf numFmtId="0" fontId="19" fillId="2" borderId="0" xfId="0" applyFont="1" applyFill="1"/>
    <xf numFmtId="0" fontId="22" fillId="2" borderId="0" xfId="0" applyFont="1" applyFill="1" applyAlignment="1">
      <alignment horizontal="left" vertical="center"/>
    </xf>
    <xf numFmtId="0" fontId="15" fillId="2" borderId="0" xfId="0" applyFont="1" applyFill="1" applyAlignment="1">
      <alignment horizontal="left" vertical="center" indent="5"/>
    </xf>
    <xf numFmtId="0" fontId="19" fillId="0" borderId="0" xfId="0" applyFont="1"/>
    <xf numFmtId="0" fontId="12" fillId="0" borderId="0" xfId="0" applyFont="1"/>
    <xf numFmtId="0" fontId="13" fillId="0" borderId="0" xfId="0" applyFont="1" applyAlignment="1">
      <alignment vertical="top" wrapText="1"/>
    </xf>
    <xf numFmtId="0" fontId="4" fillId="3" borderId="0" xfId="0" applyFont="1" applyFill="1"/>
    <xf numFmtId="0" fontId="15" fillId="3" borderId="0" xfId="0" applyFont="1" applyFill="1"/>
    <xf numFmtId="0" fontId="17" fillId="3" borderId="0" xfId="0" applyFont="1" applyFill="1"/>
    <xf numFmtId="0" fontId="23" fillId="2" borderId="0" xfId="0" applyFont="1" applyFill="1"/>
    <xf numFmtId="0" fontId="18" fillId="2" borderId="0" xfId="0" applyFont="1" applyFill="1"/>
    <xf numFmtId="0" fontId="23" fillId="4" borderId="0" xfId="0" applyFont="1" applyFill="1"/>
    <xf numFmtId="0" fontId="15" fillId="4" borderId="0" xfId="0" applyFont="1" applyFill="1"/>
    <xf numFmtId="0" fontId="15" fillId="2" borderId="0" xfId="0" applyFont="1" applyFill="1" applyAlignment="1">
      <alignment horizontal="left"/>
    </xf>
    <xf numFmtId="0" fontId="17" fillId="2" borderId="0" xfId="0" applyFont="1" applyFill="1" applyAlignment="1">
      <alignment horizontal="center" wrapText="1"/>
    </xf>
    <xf numFmtId="0" fontId="15" fillId="2" borderId="0" xfId="0" applyFont="1" applyFill="1" applyAlignment="1">
      <alignment horizontal="center" wrapText="1"/>
    </xf>
    <xf numFmtId="0" fontId="17" fillId="2" borderId="3" xfId="0" applyFont="1" applyFill="1" applyBorder="1" applyAlignment="1">
      <alignment horizontal="center" wrapText="1"/>
    </xf>
    <xf numFmtId="3" fontId="15" fillId="2" borderId="3" xfId="0" applyNumberFormat="1" applyFont="1" applyFill="1" applyBorder="1"/>
    <xf numFmtId="0" fontId="15" fillId="2" borderId="0" xfId="0" applyFont="1" applyFill="1" applyAlignment="1">
      <alignment horizontal="center"/>
    </xf>
    <xf numFmtId="0" fontId="15" fillId="2" borderId="0" xfId="0" applyFont="1" applyFill="1" applyAlignment="1">
      <alignment horizontal="right"/>
    </xf>
    <xf numFmtId="0" fontId="15" fillId="2" borderId="0" xfId="0" applyFont="1" applyFill="1" applyAlignment="1">
      <alignment horizontal="left" indent="2"/>
    </xf>
    <xf numFmtId="0" fontId="9" fillId="0" borderId="0" xfId="0" applyFont="1" applyAlignment="1">
      <alignment horizontal="center"/>
    </xf>
    <xf numFmtId="0" fontId="16" fillId="5" borderId="0" xfId="0" applyFont="1" applyFill="1"/>
    <xf numFmtId="0" fontId="15" fillId="5" borderId="0" xfId="0" applyFont="1" applyFill="1"/>
    <xf numFmtId="0" fontId="15" fillId="2" borderId="0" xfId="0" applyFont="1" applyFill="1" applyAlignment="1">
      <alignment horizontal="center" vertical="top"/>
    </xf>
    <xf numFmtId="0" fontId="2" fillId="5" borderId="0" xfId="0" applyFont="1" applyFill="1"/>
    <xf numFmtId="0" fontId="9" fillId="0" borderId="0" xfId="0" applyFont="1" applyAlignment="1">
      <alignment vertical="top" wrapText="1"/>
    </xf>
    <xf numFmtId="0" fontId="15" fillId="2" borderId="0" xfId="0" applyFont="1" applyFill="1" applyAlignment="1">
      <alignment horizontal="left" vertical="center" wrapText="1"/>
    </xf>
    <xf numFmtId="0" fontId="15" fillId="2" borderId="0" xfId="0" applyFont="1" applyFill="1" applyAlignment="1">
      <alignment wrapText="1"/>
    </xf>
    <xf numFmtId="0" fontId="5" fillId="3" borderId="0" xfId="0" applyFont="1" applyFill="1"/>
    <xf numFmtId="0" fontId="10" fillId="3" borderId="0" xfId="0" applyFont="1" applyFill="1"/>
    <xf numFmtId="0" fontId="20" fillId="3" borderId="0" xfId="0" applyFont="1" applyFill="1"/>
    <xf numFmtId="0" fontId="15" fillId="0" borderId="0" xfId="0" applyFont="1" applyAlignment="1">
      <alignment vertical="center"/>
    </xf>
    <xf numFmtId="0" fontId="20" fillId="0" borderId="0" xfId="0" applyFont="1"/>
    <xf numFmtId="0" fontId="17" fillId="0" borderId="3" xfId="0" applyFont="1" applyBorder="1" applyAlignment="1">
      <alignment horizontal="center" wrapText="1"/>
    </xf>
    <xf numFmtId="0" fontId="17" fillId="0" borderId="3" xfId="0" applyFont="1" applyBorder="1" applyAlignment="1">
      <alignment horizontal="center"/>
    </xf>
    <xf numFmtId="0" fontId="17" fillId="0" borderId="0" xfId="0" applyFont="1" applyAlignment="1">
      <alignment horizontal="center" wrapText="1"/>
    </xf>
    <xf numFmtId="0" fontId="15" fillId="0" borderId="0" xfId="0" applyFont="1" applyAlignment="1">
      <alignment wrapText="1"/>
    </xf>
    <xf numFmtId="0" fontId="15" fillId="0" borderId="0" xfId="0" applyFont="1" applyAlignment="1">
      <alignment horizontal="center"/>
    </xf>
    <xf numFmtId="0" fontId="17" fillId="0" borderId="3" xfId="0" applyFont="1" applyBorder="1" applyAlignment="1">
      <alignment horizontal="center" vertical="center" wrapText="1"/>
    </xf>
    <xf numFmtId="0" fontId="15" fillId="0" borderId="0" xfId="0" applyFont="1" applyAlignment="1">
      <alignment horizontal="left"/>
    </xf>
    <xf numFmtId="3" fontId="15" fillId="0" borderId="0" xfId="0" applyNumberFormat="1" applyFont="1"/>
    <xf numFmtId="9" fontId="15" fillId="2" borderId="0" xfId="0" applyNumberFormat="1" applyFont="1" applyFill="1" applyAlignment="1">
      <alignment horizontal="left" vertical="center" indent="7"/>
    </xf>
    <xf numFmtId="0" fontId="15" fillId="2" borderId="0" xfId="0" applyFont="1" applyFill="1" applyAlignment="1">
      <alignment horizontal="left" vertical="center" indent="7"/>
    </xf>
    <xf numFmtId="0" fontId="20" fillId="2" borderId="0" xfId="0" applyFont="1" applyFill="1" applyAlignment="1">
      <alignment horizontal="left" indent="2"/>
    </xf>
    <xf numFmtId="0" fontId="20" fillId="2" borderId="0" xfId="0" applyFont="1" applyFill="1" applyAlignment="1">
      <alignment horizontal="left"/>
    </xf>
    <xf numFmtId="0" fontId="24" fillId="2" borderId="0" xfId="0" applyFont="1" applyFill="1" applyAlignment="1">
      <alignment vertical="center"/>
    </xf>
    <xf numFmtId="0" fontId="26" fillId="2" borderId="0" xfId="0" applyFont="1" applyFill="1"/>
    <xf numFmtId="0" fontId="27" fillId="0" borderId="0" xfId="0" applyFont="1"/>
    <xf numFmtId="0" fontId="26" fillId="0" borderId="0" xfId="0" applyFont="1"/>
    <xf numFmtId="0" fontId="20" fillId="2" borderId="3" xfId="0" applyFont="1" applyFill="1" applyBorder="1" applyAlignment="1">
      <alignment horizontal="center"/>
    </xf>
    <xf numFmtId="0" fontId="17" fillId="2" borderId="3" xfId="0" applyFont="1" applyFill="1" applyBorder="1" applyAlignment="1">
      <alignment horizontal="center"/>
    </xf>
    <xf numFmtId="0" fontId="15" fillId="2" borderId="0" xfId="0" applyFont="1" applyFill="1" applyAlignment="1">
      <alignment horizontal="left" wrapText="1"/>
    </xf>
    <xf numFmtId="0" fontId="26" fillId="2" borderId="0" xfId="0" applyFont="1" applyFill="1" applyAlignment="1">
      <alignment horizontal="left" wrapText="1"/>
    </xf>
    <xf numFmtId="0" fontId="15" fillId="2" borderId="3" xfId="0" applyFont="1" applyFill="1" applyBorder="1" applyAlignment="1">
      <alignment horizontal="center"/>
    </xf>
    <xf numFmtId="165" fontId="15" fillId="2" borderId="3" xfId="0" applyNumberFormat="1" applyFont="1" applyFill="1" applyBorder="1" applyAlignment="1">
      <alignment horizontal="center"/>
    </xf>
    <xf numFmtId="168" fontId="15" fillId="2" borderId="3" xfId="1" applyNumberFormat="1" applyFont="1" applyFill="1" applyBorder="1" applyAlignment="1">
      <alignment horizontal="center"/>
    </xf>
    <xf numFmtId="168" fontId="15" fillId="2" borderId="0" xfId="0" applyNumberFormat="1" applyFont="1" applyFill="1"/>
    <xf numFmtId="9" fontId="15" fillId="2" borderId="0" xfId="0" applyNumberFormat="1" applyFont="1" applyFill="1" applyAlignment="1">
      <alignment horizontal="center" vertical="center"/>
    </xf>
    <xf numFmtId="0" fontId="2" fillId="0" borderId="0" xfId="0" applyFont="1" applyAlignment="1">
      <alignment horizontal="center"/>
    </xf>
    <xf numFmtId="165" fontId="2" fillId="0" borderId="0" xfId="0" applyNumberFormat="1" applyFont="1" applyAlignment="1">
      <alignment horizontal="center"/>
    </xf>
    <xf numFmtId="168" fontId="2" fillId="0" borderId="0" xfId="0" applyNumberFormat="1" applyFont="1" applyAlignment="1">
      <alignment horizontal="center"/>
    </xf>
    <xf numFmtId="0" fontId="9" fillId="0" borderId="0" xfId="0" applyFont="1" applyAlignment="1">
      <alignment horizontal="left"/>
    </xf>
    <xf numFmtId="169" fontId="9" fillId="0" borderId="0" xfId="1" applyNumberFormat="1" applyFont="1" applyBorder="1" applyAlignment="1">
      <alignment horizontal="center"/>
    </xf>
    <xf numFmtId="168" fontId="9" fillId="0" borderId="0" xfId="1" applyNumberFormat="1" applyFont="1" applyBorder="1" applyAlignment="1">
      <alignment horizontal="center"/>
    </xf>
    <xf numFmtId="169" fontId="9" fillId="0" borderId="0" xfId="1" applyNumberFormat="1" applyFont="1" applyAlignment="1">
      <alignment vertical="center" wrapText="1"/>
    </xf>
    <xf numFmtId="0" fontId="28" fillId="0" borderId="0" xfId="0" applyFont="1"/>
    <xf numFmtId="168" fontId="9" fillId="0" borderId="0" xfId="0" applyNumberFormat="1" applyFont="1"/>
    <xf numFmtId="0" fontId="9" fillId="0" borderId="0" xfId="0" applyFont="1" applyAlignment="1">
      <alignment horizontal="center" vertical="center"/>
    </xf>
    <xf numFmtId="168" fontId="9" fillId="0" borderId="0" xfId="0" applyNumberFormat="1" applyFont="1" applyAlignment="1">
      <alignment vertical="center"/>
    </xf>
    <xf numFmtId="0" fontId="9" fillId="0" borderId="0" xfId="0" applyFont="1" applyAlignment="1">
      <alignment wrapText="1"/>
    </xf>
    <xf numFmtId="168" fontId="9" fillId="0" borderId="0" xfId="1" applyNumberFormat="1" applyFont="1"/>
    <xf numFmtId="0" fontId="15" fillId="2" borderId="0" xfId="0" quotePrefix="1" applyFont="1" applyFill="1" applyAlignment="1">
      <alignment horizontal="center"/>
    </xf>
    <xf numFmtId="0" fontId="13" fillId="2" borderId="0" xfId="0" applyFont="1" applyFill="1"/>
    <xf numFmtId="0" fontId="13" fillId="2" borderId="5" xfId="0" applyFont="1" applyFill="1" applyBorder="1"/>
    <xf numFmtId="0" fontId="13" fillId="2" borderId="6" xfId="0" applyFont="1" applyFill="1" applyBorder="1"/>
    <xf numFmtId="0" fontId="13" fillId="2" borderId="3" xfId="0" applyFont="1" applyFill="1" applyBorder="1" applyAlignment="1">
      <alignment horizontal="center"/>
    </xf>
    <xf numFmtId="165" fontId="13" fillId="2" borderId="3" xfId="0" applyNumberFormat="1" applyFont="1" applyFill="1" applyBorder="1" applyAlignment="1">
      <alignment horizontal="center"/>
    </xf>
    <xf numFmtId="0" fontId="9" fillId="0" borderId="0" xfId="0" applyFont="1" applyAlignment="1">
      <alignment horizontal="center" vertical="top"/>
    </xf>
    <xf numFmtId="165" fontId="9" fillId="0" borderId="0" xfId="2" applyNumberFormat="1" applyFont="1"/>
    <xf numFmtId="167" fontId="9" fillId="0" borderId="0" xfId="1" applyNumberFormat="1" applyFont="1"/>
    <xf numFmtId="10" fontId="9" fillId="0" borderId="0" xfId="0" applyNumberFormat="1" applyFont="1"/>
    <xf numFmtId="166" fontId="9" fillId="0" borderId="0" xfId="0" applyNumberFormat="1" applyFont="1"/>
    <xf numFmtId="165" fontId="2" fillId="0" borderId="0" xfId="2" applyNumberFormat="1" applyFont="1"/>
    <xf numFmtId="10" fontId="2" fillId="0" borderId="0" xfId="0" applyNumberFormat="1" applyFont="1"/>
    <xf numFmtId="0" fontId="13" fillId="2" borderId="0" xfId="0" applyFont="1" applyFill="1" applyAlignment="1">
      <alignment horizontal="center" vertical="top"/>
    </xf>
    <xf numFmtId="0" fontId="13" fillId="2" borderId="4" xfId="0" applyFont="1" applyFill="1" applyBorder="1" applyAlignment="1">
      <alignment horizontal="left" indent="1"/>
    </xf>
    <xf numFmtId="0" fontId="20" fillId="2" borderId="0" xfId="0" applyFont="1" applyFill="1" applyAlignment="1">
      <alignment vertical="top" wrapText="1"/>
    </xf>
    <xf numFmtId="0" fontId="24" fillId="2" borderId="0" xfId="0" applyFont="1" applyFill="1"/>
    <xf numFmtId="0" fontId="30" fillId="2" borderId="0" xfId="0" applyFont="1" applyFill="1" applyAlignment="1">
      <alignment horizontal="left" vertical="center"/>
    </xf>
    <xf numFmtId="0" fontId="9" fillId="0" borderId="0" xfId="0" applyFont="1" applyAlignment="1">
      <alignment vertical="center"/>
    </xf>
    <xf numFmtId="37" fontId="15" fillId="2" borderId="3" xfId="1" applyNumberFormat="1" applyFont="1" applyFill="1" applyBorder="1" applyAlignment="1">
      <alignment horizontal="right" vertical="center" indent="2"/>
    </xf>
    <xf numFmtId="164" fontId="17" fillId="2" borderId="0" xfId="0" applyNumberFormat="1" applyFont="1" applyFill="1"/>
    <xf numFmtId="0" fontId="17" fillId="0" borderId="0" xfId="0" applyFont="1"/>
    <xf numFmtId="43" fontId="17" fillId="0" borderId="0" xfId="1" applyFont="1" applyFill="1" applyBorder="1" applyAlignment="1">
      <alignment wrapText="1"/>
    </xf>
    <xf numFmtId="3" fontId="15" fillId="2" borderId="0" xfId="0" applyNumberFormat="1" applyFont="1" applyFill="1" applyAlignment="1">
      <alignment vertical="center" wrapText="1"/>
    </xf>
    <xf numFmtId="0" fontId="20" fillId="2" borderId="0" xfId="0" applyFont="1" applyFill="1" applyAlignment="1">
      <alignment horizontal="left" indent="4"/>
    </xf>
    <xf numFmtId="0" fontId="9" fillId="0" borderId="0" xfId="0" applyFont="1" applyAlignment="1">
      <alignment horizontal="left" vertical="center" indent="10"/>
    </xf>
    <xf numFmtId="0" fontId="8" fillId="0" borderId="0" xfId="0" applyFont="1"/>
    <xf numFmtId="0" fontId="15" fillId="4" borderId="0" xfId="0" applyFont="1" applyFill="1" applyAlignment="1">
      <alignment horizontal="right"/>
    </xf>
    <xf numFmtId="0" fontId="20" fillId="5" borderId="0" xfId="0" applyFont="1" applyFill="1" applyAlignment="1">
      <alignment horizontal="left" indent="2"/>
    </xf>
    <xf numFmtId="0" fontId="20" fillId="5" borderId="0" xfId="0" applyFont="1" applyFill="1" applyAlignment="1">
      <alignment horizontal="left"/>
    </xf>
    <xf numFmtId="37" fontId="15" fillId="2" borderId="3" xfId="1" applyNumberFormat="1" applyFont="1" applyFill="1" applyBorder="1" applyAlignment="1">
      <alignment horizontal="center" vertical="center"/>
    </xf>
    <xf numFmtId="0" fontId="18" fillId="6" borderId="0" xfId="0" applyFont="1" applyFill="1"/>
    <xf numFmtId="0" fontId="18" fillId="6" borderId="0" xfId="0" applyFont="1" applyFill="1" applyAlignment="1">
      <alignment horizontal="right"/>
    </xf>
    <xf numFmtId="9" fontId="18" fillId="6" borderId="3" xfId="0" applyNumberFormat="1" applyFont="1" applyFill="1" applyBorder="1" applyAlignment="1">
      <alignment horizontal="center"/>
    </xf>
    <xf numFmtId="3" fontId="18" fillId="6" borderId="3" xfId="0" applyNumberFormat="1" applyFont="1" applyFill="1" applyBorder="1" applyAlignment="1">
      <alignment horizontal="center"/>
    </xf>
    <xf numFmtId="0" fontId="15" fillId="6" borderId="0" xfId="0" applyFont="1" applyFill="1"/>
    <xf numFmtId="0" fontId="15" fillId="6" borderId="0" xfId="0" applyFont="1" applyFill="1" applyAlignment="1">
      <alignment horizontal="center"/>
    </xf>
    <xf numFmtId="0" fontId="15" fillId="6" borderId="3" xfId="0" applyFont="1" applyFill="1" applyBorder="1" applyAlignment="1">
      <alignment horizontal="center"/>
    </xf>
    <xf numFmtId="0" fontId="15" fillId="6" borderId="0" xfId="0" applyFont="1" applyFill="1" applyAlignment="1">
      <alignment horizontal="right"/>
    </xf>
    <xf numFmtId="165" fontId="15" fillId="6" borderId="3" xfId="0" applyNumberFormat="1" applyFont="1" applyFill="1" applyBorder="1" applyAlignment="1">
      <alignment horizontal="center"/>
    </xf>
    <xf numFmtId="171" fontId="15" fillId="6" borderId="3" xfId="1" applyNumberFormat="1" applyFont="1" applyFill="1" applyBorder="1" applyAlignment="1">
      <alignment horizontal="center"/>
    </xf>
    <xf numFmtId="0" fontId="15" fillId="6" borderId="0" xfId="0" applyFont="1" applyFill="1" applyAlignment="1">
      <alignment vertical="center"/>
    </xf>
    <xf numFmtId="0" fontId="15" fillId="6" borderId="0" xfId="0" applyFont="1" applyFill="1" applyAlignment="1">
      <alignment horizontal="right" vertical="center"/>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0" xfId="0" applyFont="1" applyFill="1" applyAlignment="1">
      <alignment horizontal="center" vertical="center"/>
    </xf>
    <xf numFmtId="0" fontId="16" fillId="6" borderId="3" xfId="0" applyFont="1" applyFill="1" applyBorder="1" applyAlignment="1">
      <alignment horizontal="center" vertical="center"/>
    </xf>
    <xf numFmtId="0" fontId="15" fillId="6" borderId="0" xfId="0" applyFont="1" applyFill="1" applyAlignment="1">
      <alignment vertical="center" wrapText="1"/>
    </xf>
    <xf numFmtId="3" fontId="15" fillId="6" borderId="3" xfId="0" applyNumberFormat="1" applyFont="1" applyFill="1" applyBorder="1" applyAlignment="1">
      <alignment vertical="center" wrapText="1"/>
    </xf>
    <xf numFmtId="9" fontId="15" fillId="6" borderId="3" xfId="0" applyNumberFormat="1" applyFont="1" applyFill="1" applyBorder="1"/>
    <xf numFmtId="164" fontId="17" fillId="6" borderId="0" xfId="1" applyNumberFormat="1" applyFont="1" applyFill="1" applyBorder="1" applyAlignment="1">
      <alignment wrapText="1"/>
    </xf>
    <xf numFmtId="164" fontId="15" fillId="6" borderId="0" xfId="0" applyNumberFormat="1" applyFont="1" applyFill="1" applyAlignment="1">
      <alignment horizontal="right"/>
    </xf>
    <xf numFmtId="0" fontId="17" fillId="6" borderId="0" xfId="0" applyFont="1" applyFill="1"/>
    <xf numFmtId="3" fontId="15" fillId="6" borderId="3" xfId="0" applyNumberFormat="1" applyFont="1" applyFill="1" applyBorder="1"/>
    <xf numFmtId="0" fontId="20" fillId="6" borderId="0" xfId="0" applyFont="1" applyFill="1"/>
    <xf numFmtId="3" fontId="15" fillId="6" borderId="3" xfId="0" applyNumberFormat="1" applyFont="1" applyFill="1" applyBorder="1" applyAlignment="1">
      <alignment horizontal="right"/>
    </xf>
    <xf numFmtId="9" fontId="15" fillId="6" borderId="3" xfId="0" applyNumberFormat="1" applyFont="1" applyFill="1" applyBorder="1" applyAlignment="1">
      <alignment horizontal="center"/>
    </xf>
    <xf numFmtId="0" fontId="15" fillId="6" borderId="0" xfId="0" applyFont="1" applyFill="1" applyAlignment="1">
      <alignment horizontal="left"/>
    </xf>
    <xf numFmtId="0" fontId="27" fillId="2" borderId="0" xfId="0" applyFont="1" applyFill="1"/>
    <xf numFmtId="0" fontId="27" fillId="5" borderId="0" xfId="0" applyFont="1" applyFill="1"/>
    <xf numFmtId="0" fontId="32" fillId="0" borderId="0" xfId="0" applyFont="1"/>
    <xf numFmtId="170" fontId="15" fillId="2" borderId="7" xfId="0" applyNumberFormat="1" applyFont="1" applyFill="1" applyBorder="1"/>
    <xf numFmtId="170" fontId="15" fillId="2" borderId="8" xfId="0" applyNumberFormat="1" applyFont="1" applyFill="1" applyBorder="1"/>
    <xf numFmtId="0" fontId="15" fillId="2" borderId="9" xfId="0" applyFont="1" applyFill="1" applyBorder="1"/>
    <xf numFmtId="170" fontId="15" fillId="2" borderId="10" xfId="0" applyNumberFormat="1" applyFont="1" applyFill="1" applyBorder="1"/>
    <xf numFmtId="170" fontId="15" fillId="2" borderId="0" xfId="0" applyNumberFormat="1" applyFont="1" applyFill="1"/>
    <xf numFmtId="0" fontId="15" fillId="2" borderId="11" xfId="0" applyFont="1" applyFill="1" applyBorder="1"/>
    <xf numFmtId="3" fontId="15" fillId="2" borderId="10" xfId="0" applyNumberFormat="1" applyFont="1" applyFill="1" applyBorder="1"/>
    <xf numFmtId="3" fontId="15" fillId="2" borderId="0" xfId="0" applyNumberFormat="1" applyFont="1" applyFill="1"/>
    <xf numFmtId="0" fontId="15" fillId="2" borderId="10" xfId="0" applyFont="1" applyFill="1" applyBorder="1"/>
    <xf numFmtId="0" fontId="15" fillId="2" borderId="11" xfId="0" applyFont="1" applyFill="1" applyBorder="1" applyAlignment="1">
      <alignment horizontal="center"/>
    </xf>
    <xf numFmtId="0" fontId="15" fillId="2" borderId="10" xfId="0" applyFont="1" applyFill="1" applyBorder="1" applyAlignment="1">
      <alignment horizontal="center"/>
    </xf>
    <xf numFmtId="170" fontId="15" fillId="2" borderId="11" xfId="0" applyNumberFormat="1" applyFont="1" applyFill="1" applyBorder="1"/>
    <xf numFmtId="0" fontId="15" fillId="2" borderId="12" xfId="0" applyFont="1" applyFill="1" applyBorder="1" applyAlignment="1">
      <alignment horizontal="center"/>
    </xf>
    <xf numFmtId="170" fontId="15" fillId="2" borderId="13" xfId="0" applyNumberFormat="1" applyFont="1" applyFill="1" applyBorder="1"/>
    <xf numFmtId="170" fontId="15" fillId="2" borderId="14" xfId="0" applyNumberFormat="1" applyFont="1" applyFill="1" applyBorder="1"/>
    <xf numFmtId="0" fontId="13" fillId="0" borderId="0" xfId="0" applyFont="1"/>
    <xf numFmtId="0" fontId="27" fillId="0" borderId="0" xfId="0" applyFont="1" applyAlignment="1">
      <alignment vertical="center"/>
    </xf>
    <xf numFmtId="3" fontId="27" fillId="0" borderId="0" xfId="0" applyNumberFormat="1" applyFont="1"/>
    <xf numFmtId="0" fontId="15" fillId="2" borderId="0" xfId="0" applyFont="1" applyFill="1" applyAlignment="1">
      <alignment horizontal="left" vertical="center" wrapText="1"/>
    </xf>
    <xf numFmtId="0" fontId="15" fillId="2" borderId="0" xfId="0" applyFont="1" applyFill="1" applyAlignment="1">
      <alignment horizontal="left" vertical="top" wrapText="1"/>
    </xf>
    <xf numFmtId="0" fontId="15" fillId="2" borderId="0" xfId="0" applyFont="1" applyFill="1" applyAlignment="1">
      <alignment horizontal="left" vertical="center" indent="1"/>
    </xf>
    <xf numFmtId="0" fontId="22" fillId="2" borderId="0" xfId="0" applyFont="1" applyFill="1" applyAlignment="1">
      <alignment horizontal="left" vertical="center" indent="1"/>
    </xf>
    <xf numFmtId="0" fontId="9" fillId="0" borderId="0" xfId="0" applyFont="1" applyAlignment="1">
      <alignment vertical="top" wrapText="1"/>
    </xf>
    <xf numFmtId="0" fontId="15" fillId="2" borderId="0" xfId="0" applyFont="1" applyFill="1" applyAlignment="1">
      <alignment wrapText="1"/>
    </xf>
    <xf numFmtId="0" fontId="20" fillId="2" borderId="0" xfId="0" applyFont="1" applyFill="1" applyAlignment="1">
      <alignment wrapText="1"/>
    </xf>
    <xf numFmtId="0" fontId="15" fillId="2" borderId="0" xfId="0" applyFont="1" applyFill="1" applyAlignment="1">
      <alignment horizontal="left"/>
    </xf>
    <xf numFmtId="0" fontId="17" fillId="2" borderId="1" xfId="0" applyFont="1" applyFill="1" applyBorder="1" applyAlignment="1">
      <alignment horizontal="center" wrapText="1"/>
    </xf>
    <xf numFmtId="0" fontId="17" fillId="2" borderId="2" xfId="0" applyFont="1" applyFill="1" applyBorder="1" applyAlignment="1">
      <alignment horizont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20" fillId="2" borderId="0" xfId="0" applyFont="1" applyFill="1" applyAlignment="1">
      <alignment vertical="top" wrapText="1"/>
    </xf>
    <xf numFmtId="0" fontId="13" fillId="2" borderId="0" xfId="0" applyFont="1" applyFill="1" applyAlignment="1">
      <alignment vertical="top" wrapText="1"/>
    </xf>
    <xf numFmtId="10" fontId="13" fillId="2" borderId="4" xfId="0" applyNumberFormat="1" applyFont="1" applyFill="1" applyBorder="1" applyAlignment="1">
      <alignment horizontal="center"/>
    </xf>
    <xf numFmtId="0" fontId="13" fillId="2" borderId="5" xfId="0" applyFont="1" applyFill="1" applyBorder="1" applyAlignment="1">
      <alignment horizontal="center"/>
    </xf>
    <xf numFmtId="0" fontId="13" fillId="2" borderId="6" xfId="0" applyFont="1" applyFill="1" applyBorder="1" applyAlignment="1">
      <alignment horizontal="center"/>
    </xf>
    <xf numFmtId="10" fontId="13" fillId="2" borderId="5" xfId="0" applyNumberFormat="1" applyFont="1" applyFill="1" applyBorder="1" applyAlignment="1">
      <alignment horizontal="center"/>
    </xf>
    <xf numFmtId="10" fontId="13" fillId="2" borderId="6" xfId="0" applyNumberFormat="1" applyFont="1" applyFill="1" applyBorder="1" applyAlignment="1">
      <alignment horizontal="center"/>
    </xf>
    <xf numFmtId="0" fontId="29" fillId="2" borderId="3" xfId="0" applyFont="1" applyFill="1" applyBorder="1" applyAlignment="1">
      <alignment horizontal="center" wrapText="1"/>
    </xf>
    <xf numFmtId="165" fontId="13" fillId="2" borderId="4" xfId="0" applyNumberFormat="1" applyFont="1" applyFill="1" applyBorder="1" applyAlignment="1">
      <alignment horizontal="center"/>
    </xf>
    <xf numFmtId="165" fontId="13" fillId="2" borderId="5" xfId="0" applyNumberFormat="1" applyFont="1" applyFill="1" applyBorder="1" applyAlignment="1">
      <alignment horizontal="center"/>
    </xf>
    <xf numFmtId="165" fontId="13" fillId="2" borderId="6" xfId="0" applyNumberFormat="1" applyFont="1" applyFill="1" applyBorder="1" applyAlignment="1">
      <alignment horizontal="center"/>
    </xf>
    <xf numFmtId="0" fontId="13" fillId="2" borderId="4" xfId="0" applyFont="1" applyFill="1" applyBorder="1" applyAlignment="1">
      <alignment horizontal="center"/>
    </xf>
    <xf numFmtId="0" fontId="15" fillId="2" borderId="0" xfId="0" applyFont="1" applyFill="1" applyAlignment="1">
      <alignment vertical="top" wrapText="1"/>
    </xf>
    <xf numFmtId="0" fontId="17" fillId="2" borderId="4" xfId="0" applyFont="1" applyFill="1" applyBorder="1" applyAlignment="1">
      <alignment horizontal="center"/>
    </xf>
    <xf numFmtId="0" fontId="17" fillId="2" borderId="5" xfId="0" applyFont="1" applyFill="1" applyBorder="1" applyAlignment="1">
      <alignment horizontal="center"/>
    </xf>
    <xf numFmtId="0" fontId="17" fillId="2" borderId="6" xfId="0" applyFont="1" applyFill="1" applyBorder="1" applyAlignment="1">
      <alignment horizontal="center"/>
    </xf>
    <xf numFmtId="0" fontId="17" fillId="2" borderId="3" xfId="0" applyFont="1" applyFill="1" applyBorder="1" applyAlignment="1">
      <alignment horizontal="left" wrapText="1"/>
    </xf>
    <xf numFmtId="0" fontId="17" fillId="2" borderId="4" xfId="0" applyFont="1" applyFill="1" applyBorder="1" applyAlignment="1">
      <alignment horizontal="left" wrapText="1"/>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2" xfId="0" applyFont="1" applyFill="1" applyBorder="1" applyAlignment="1">
      <alignment horizontal="center" vertical="center"/>
    </xf>
    <xf numFmtId="3" fontId="15" fillId="2" borderId="3" xfId="0" applyNumberFormat="1" applyFont="1" applyFill="1" applyBorder="1" applyAlignment="1">
      <alignment horizontal="center" vertical="center" wrapText="1"/>
    </xf>
    <xf numFmtId="0" fontId="17" fillId="2" borderId="3" xfId="0"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9" fillId="0" borderId="0" xfId="0" applyFont="1" applyAlignment="1">
      <alignment horizontal="left" vertical="top" wrapText="1"/>
    </xf>
    <xf numFmtId="0" fontId="15" fillId="2" borderId="0" xfId="0" applyFont="1" applyFill="1" applyAlignment="1">
      <alignmen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1"/>
          <c:order val="0"/>
          <c:tx>
            <c:strRef>
              <c:f>'Q03'!$O$6</c:f>
              <c:strCache>
                <c:ptCount val="1"/>
                <c:pt idx="0">
                  <c:v>Normalized residuals</c:v>
                </c:pt>
              </c:strCache>
            </c:strRef>
          </c:tx>
          <c:spPr>
            <a:ln w="19050" cap="rnd">
              <a:noFill/>
              <a:round/>
            </a:ln>
            <a:effectLst/>
          </c:spPr>
          <c:marker>
            <c:symbol val="circle"/>
            <c:size val="5"/>
            <c:spPr>
              <a:solidFill>
                <a:schemeClr val="accent6">
                  <a:lumMod val="60000"/>
                </a:schemeClr>
              </a:solidFill>
              <a:ln w="9525">
                <a:solidFill>
                  <a:schemeClr val="accent6">
                    <a:lumMod val="60000"/>
                  </a:schemeClr>
                </a:solidFill>
              </a:ln>
              <a:effectLst/>
            </c:spPr>
          </c:marker>
          <c:xVal>
            <c:numRef>
              <c:f>'Q03'!$C$7:$C$42</c:f>
              <c:numCache>
                <c:formatCode>General</c:formatCode>
                <c:ptCount val="36"/>
                <c:pt idx="0">
                  <c:v>12</c:v>
                </c:pt>
                <c:pt idx="1">
                  <c:v>24</c:v>
                </c:pt>
                <c:pt idx="2">
                  <c:v>36</c:v>
                </c:pt>
                <c:pt idx="3">
                  <c:v>48</c:v>
                </c:pt>
                <c:pt idx="4">
                  <c:v>60</c:v>
                </c:pt>
                <c:pt idx="5">
                  <c:v>72</c:v>
                </c:pt>
                <c:pt idx="6">
                  <c:v>84</c:v>
                </c:pt>
                <c:pt idx="7">
                  <c:v>96</c:v>
                </c:pt>
                <c:pt idx="8">
                  <c:v>12</c:v>
                </c:pt>
                <c:pt idx="9">
                  <c:v>24</c:v>
                </c:pt>
                <c:pt idx="10">
                  <c:v>36</c:v>
                </c:pt>
                <c:pt idx="11">
                  <c:v>48</c:v>
                </c:pt>
                <c:pt idx="12">
                  <c:v>60</c:v>
                </c:pt>
                <c:pt idx="13">
                  <c:v>72</c:v>
                </c:pt>
                <c:pt idx="14">
                  <c:v>84</c:v>
                </c:pt>
                <c:pt idx="15">
                  <c:v>12</c:v>
                </c:pt>
                <c:pt idx="16">
                  <c:v>24</c:v>
                </c:pt>
                <c:pt idx="17">
                  <c:v>36</c:v>
                </c:pt>
                <c:pt idx="18">
                  <c:v>48</c:v>
                </c:pt>
                <c:pt idx="19">
                  <c:v>60</c:v>
                </c:pt>
                <c:pt idx="20">
                  <c:v>72</c:v>
                </c:pt>
                <c:pt idx="21">
                  <c:v>12</c:v>
                </c:pt>
                <c:pt idx="22">
                  <c:v>24</c:v>
                </c:pt>
                <c:pt idx="23">
                  <c:v>36</c:v>
                </c:pt>
                <c:pt idx="24">
                  <c:v>48</c:v>
                </c:pt>
                <c:pt idx="25">
                  <c:v>60</c:v>
                </c:pt>
                <c:pt idx="26">
                  <c:v>12</c:v>
                </c:pt>
                <c:pt idx="27">
                  <c:v>24</c:v>
                </c:pt>
                <c:pt idx="28">
                  <c:v>36</c:v>
                </c:pt>
                <c:pt idx="29">
                  <c:v>48</c:v>
                </c:pt>
                <c:pt idx="30">
                  <c:v>12</c:v>
                </c:pt>
                <c:pt idx="31">
                  <c:v>24</c:v>
                </c:pt>
                <c:pt idx="32">
                  <c:v>36</c:v>
                </c:pt>
                <c:pt idx="33">
                  <c:v>12</c:v>
                </c:pt>
                <c:pt idx="34">
                  <c:v>24</c:v>
                </c:pt>
                <c:pt idx="35">
                  <c:v>12</c:v>
                </c:pt>
              </c:numCache>
            </c:numRef>
          </c:xVal>
          <c:yVal>
            <c:numRef>
              <c:f>'Q03'!$O$7:$O$42</c:f>
              <c:numCache>
                <c:formatCode>General</c:formatCode>
                <c:ptCount val="36"/>
                <c:pt idx="0">
                  <c:v>0.32849745001643932</c:v>
                </c:pt>
                <c:pt idx="1">
                  <c:v>0.19896944731935656</c:v>
                </c:pt>
                <c:pt idx="2">
                  <c:v>4.3644155140246645E-2</c:v>
                </c:pt>
                <c:pt idx="3">
                  <c:v>-0.60564957192533586</c:v>
                </c:pt>
                <c:pt idx="4">
                  <c:v>-0.15449007715679799</c:v>
                </c:pt>
                <c:pt idx="5">
                  <c:v>-0.99663838245756453</c:v>
                </c:pt>
                <c:pt idx="6">
                  <c:v>-0.46335084271089011</c:v>
                </c:pt>
                <c:pt idx="7">
                  <c:v>-1.621079104903806</c:v>
                </c:pt>
                <c:pt idx="8">
                  <c:v>0.67563103607193442</c:v>
                </c:pt>
                <c:pt idx="9">
                  <c:v>2.3721668369543254</c:v>
                </c:pt>
                <c:pt idx="10">
                  <c:v>4.3644155140246645E-2</c:v>
                </c:pt>
                <c:pt idx="11">
                  <c:v>-4.4203470262709738E-2</c:v>
                </c:pt>
                <c:pt idx="12">
                  <c:v>-0.59385018648042154</c:v>
                </c:pt>
                <c:pt idx="13">
                  <c:v>0.55055888709241796</c:v>
                </c:pt>
                <c:pt idx="14">
                  <c:v>0.14202940615151133</c:v>
                </c:pt>
                <c:pt idx="15">
                  <c:v>-0.6366196052794717</c:v>
                </c:pt>
                <c:pt idx="16">
                  <c:v>-0.21492209980076635</c:v>
                </c:pt>
                <c:pt idx="17">
                  <c:v>1.0020354239511458</c:v>
                </c:pt>
                <c:pt idx="18">
                  <c:v>3.3869003133391647E-2</c:v>
                </c:pt>
                <c:pt idx="19">
                  <c:v>0.18707682931839406</c:v>
                </c:pt>
                <c:pt idx="20">
                  <c:v>-0.29244585240572579</c:v>
                </c:pt>
                <c:pt idx="21">
                  <c:v>-0.78342153558232408</c:v>
                </c:pt>
                <c:pt idx="22">
                  <c:v>3.4960752321167153E-2</c:v>
                </c:pt>
                <c:pt idx="23">
                  <c:v>1.3051925590506352</c:v>
                </c:pt>
                <c:pt idx="24">
                  <c:v>-0.77472249424883322</c:v>
                </c:pt>
                <c:pt idx="25">
                  <c:v>-0.52631506990860366</c:v>
                </c:pt>
                <c:pt idx="26">
                  <c:v>-2.194235861452039</c:v>
                </c:pt>
                <c:pt idx="27">
                  <c:v>0.86025309811786399</c:v>
                </c:pt>
                <c:pt idx="28">
                  <c:v>1.4391727713660716</c:v>
                </c:pt>
                <c:pt idx="29">
                  <c:v>-1.0956140230243128</c:v>
                </c:pt>
                <c:pt idx="30">
                  <c:v>-1.2059988740349257</c:v>
                </c:pt>
                <c:pt idx="31">
                  <c:v>1.9563105325458245</c:v>
                </c:pt>
                <c:pt idx="32">
                  <c:v>1.0199380334215795</c:v>
                </c:pt>
                <c:pt idx="33">
                  <c:v>-0.53242442959687908</c:v>
                </c:pt>
                <c:pt idx="34">
                  <c:v>0.82596736577098429</c:v>
                </c:pt>
                <c:pt idx="35">
                  <c:v>-0.98681715207255694</c:v>
                </c:pt>
              </c:numCache>
            </c:numRef>
          </c:yVal>
          <c:smooth val="0"/>
          <c:extLst>
            <c:ext xmlns:c16="http://schemas.microsoft.com/office/drawing/2014/chart" uri="{C3380CC4-5D6E-409C-BE32-E72D297353CC}">
              <c16:uniqueId val="{00000000-7144-4635-80D0-E807F583C2E5}"/>
            </c:ext>
          </c:extLst>
        </c:ser>
        <c:dLbls>
          <c:showLegendKey val="0"/>
          <c:showVal val="0"/>
          <c:showCatName val="0"/>
          <c:showSerName val="0"/>
          <c:showPercent val="0"/>
          <c:showBubbleSize val="0"/>
        </c:dLbls>
        <c:axId val="1455714176"/>
        <c:axId val="1293912944"/>
      </c:scatterChart>
      <c:valAx>
        <c:axId val="1455714176"/>
        <c:scaling>
          <c:orientation val="minMax"/>
          <c:max val="1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 Age</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3912944"/>
        <c:crossesAt val="-3"/>
        <c:crossBetween val="midCat"/>
      </c:valAx>
      <c:valAx>
        <c:axId val="1293912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5714176"/>
        <c:crosses val="autoZero"/>
        <c:crossBetween val="midCat"/>
      </c:valAx>
    </c:plotArea>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5432511105828354E-2"/>
          <c:y val="0.16357610731295197"/>
          <c:w val="0.89521062992125988"/>
          <c:h val="0.62079360676453044"/>
        </c:manualLayout>
      </c:layout>
      <c:scatterChart>
        <c:scatterStyle val="lineMarker"/>
        <c:varyColors val="0"/>
        <c:ser>
          <c:idx val="0"/>
          <c:order val="0"/>
          <c:tx>
            <c:strRef>
              <c:f>'Q03'!$O$6</c:f>
              <c:strCache>
                <c:ptCount val="1"/>
                <c:pt idx="0">
                  <c:v>Normalized residuals</c:v>
                </c:pt>
              </c:strCache>
            </c:strRef>
          </c:tx>
          <c:spPr>
            <a:ln w="19050" cap="rnd">
              <a:noFill/>
              <a:round/>
            </a:ln>
            <a:effectLst/>
          </c:spPr>
          <c:marker>
            <c:symbol val="circle"/>
            <c:size val="5"/>
            <c:spPr>
              <a:solidFill>
                <a:schemeClr val="accent1"/>
              </a:solidFill>
              <a:ln w="9525">
                <a:solidFill>
                  <a:schemeClr val="accent1"/>
                </a:solidFill>
              </a:ln>
              <a:effectLst/>
            </c:spPr>
          </c:marker>
          <c:xVal>
            <c:numRef>
              <c:f>'Q03'!$J$7:$J$42</c:f>
              <c:numCache>
                <c:formatCode>General</c:formatCode>
                <c:ptCount val="36"/>
                <c:pt idx="0">
                  <c:v>2416.1057328829684</c:v>
                </c:pt>
                <c:pt idx="1">
                  <c:v>1753.510262238791</c:v>
                </c:pt>
                <c:pt idx="2">
                  <c:v>1272.6256959408022</c:v>
                </c:pt>
                <c:pt idx="3">
                  <c:v>923.61943744830114</c:v>
                </c:pt>
                <c:pt idx="4">
                  <c:v>670.32503583205539</c:v>
                </c:pt>
                <c:pt idx="5">
                  <c:v>486.49436710062702</c:v>
                </c:pt>
                <c:pt idx="6">
                  <c:v>353.07762140624658</c:v>
                </c:pt>
                <c:pt idx="7">
                  <c:v>256.24922952521541</c:v>
                </c:pt>
                <c:pt idx="8">
                  <c:v>2416.1057328829684</c:v>
                </c:pt>
                <c:pt idx="9">
                  <c:v>1753.510262238791</c:v>
                </c:pt>
                <c:pt idx="10">
                  <c:v>1272.6256959408022</c:v>
                </c:pt>
                <c:pt idx="11">
                  <c:v>923.61943744830114</c:v>
                </c:pt>
                <c:pt idx="12">
                  <c:v>670.32503583205539</c:v>
                </c:pt>
                <c:pt idx="13">
                  <c:v>486.49436710062702</c:v>
                </c:pt>
                <c:pt idx="14">
                  <c:v>353.07762140624658</c:v>
                </c:pt>
                <c:pt idx="15">
                  <c:v>2567.112341188154</c:v>
                </c:pt>
                <c:pt idx="16">
                  <c:v>1863.1046536287154</c:v>
                </c:pt>
                <c:pt idx="17">
                  <c:v>1352.1648019371023</c:v>
                </c:pt>
                <c:pt idx="18">
                  <c:v>981.34565228881991</c:v>
                </c:pt>
                <c:pt idx="19">
                  <c:v>712.22035057155881</c:v>
                </c:pt>
                <c:pt idx="20">
                  <c:v>516.90026504441619</c:v>
                </c:pt>
                <c:pt idx="21">
                  <c:v>2718.1189494933392</c:v>
                </c:pt>
                <c:pt idx="22">
                  <c:v>1972.6990450186399</c:v>
                </c:pt>
                <c:pt idx="23">
                  <c:v>1431.7039079334024</c:v>
                </c:pt>
                <c:pt idx="24">
                  <c:v>1039.0718671293387</c:v>
                </c:pt>
                <c:pt idx="25">
                  <c:v>754.11566531106223</c:v>
                </c:pt>
                <c:pt idx="26">
                  <c:v>3020.1321661037105</c:v>
                </c:pt>
                <c:pt idx="27">
                  <c:v>2191.8878277984886</c:v>
                </c:pt>
                <c:pt idx="28">
                  <c:v>1590.7821199260029</c:v>
                </c:pt>
                <c:pt idx="29">
                  <c:v>1154.5242968103764</c:v>
                </c:pt>
                <c:pt idx="30">
                  <c:v>3322.1453827140813</c:v>
                </c:pt>
                <c:pt idx="31">
                  <c:v>2411.0766105783377</c:v>
                </c:pt>
                <c:pt idx="32">
                  <c:v>1749.8603319186032</c:v>
                </c:pt>
                <c:pt idx="33">
                  <c:v>3775.1652076296382</c:v>
                </c:pt>
                <c:pt idx="34">
                  <c:v>2739.859784748111</c:v>
                </c:pt>
                <c:pt idx="35">
                  <c:v>4228.1850325451951</c:v>
                </c:pt>
              </c:numCache>
            </c:numRef>
          </c:xVal>
          <c:yVal>
            <c:numRef>
              <c:f>'Q03'!$O$7:$O$42</c:f>
              <c:numCache>
                <c:formatCode>General</c:formatCode>
                <c:ptCount val="36"/>
                <c:pt idx="0">
                  <c:v>0.32849745001643932</c:v>
                </c:pt>
                <c:pt idx="1">
                  <c:v>0.19896944731935656</c:v>
                </c:pt>
                <c:pt idx="2">
                  <c:v>4.3644155140246645E-2</c:v>
                </c:pt>
                <c:pt idx="3">
                  <c:v>-0.60564957192533586</c:v>
                </c:pt>
                <c:pt idx="4">
                  <c:v>-0.15449007715679799</c:v>
                </c:pt>
                <c:pt idx="5">
                  <c:v>-0.99663838245756453</c:v>
                </c:pt>
                <c:pt idx="6">
                  <c:v>-0.46335084271089011</c:v>
                </c:pt>
                <c:pt idx="7">
                  <c:v>-1.621079104903806</c:v>
                </c:pt>
                <c:pt idx="8">
                  <c:v>0.67563103607193442</c:v>
                </c:pt>
                <c:pt idx="9">
                  <c:v>2.3721668369543254</c:v>
                </c:pt>
                <c:pt idx="10">
                  <c:v>4.3644155140246645E-2</c:v>
                </c:pt>
                <c:pt idx="11">
                  <c:v>-4.4203470262709738E-2</c:v>
                </c:pt>
                <c:pt idx="12">
                  <c:v>-0.59385018648042154</c:v>
                </c:pt>
                <c:pt idx="13">
                  <c:v>0.55055888709241796</c:v>
                </c:pt>
                <c:pt idx="14">
                  <c:v>0.14202940615151133</c:v>
                </c:pt>
                <c:pt idx="15">
                  <c:v>-0.6366196052794717</c:v>
                </c:pt>
                <c:pt idx="16">
                  <c:v>-0.21492209980076635</c:v>
                </c:pt>
                <c:pt idx="17">
                  <c:v>1.0020354239511458</c:v>
                </c:pt>
                <c:pt idx="18">
                  <c:v>3.3869003133391647E-2</c:v>
                </c:pt>
                <c:pt idx="19">
                  <c:v>0.18707682931839406</c:v>
                </c:pt>
                <c:pt idx="20">
                  <c:v>-0.29244585240572579</c:v>
                </c:pt>
                <c:pt idx="21">
                  <c:v>-0.78342153558232408</c:v>
                </c:pt>
                <c:pt idx="22">
                  <c:v>3.4960752321167153E-2</c:v>
                </c:pt>
                <c:pt idx="23">
                  <c:v>1.3051925590506352</c:v>
                </c:pt>
                <c:pt idx="24">
                  <c:v>-0.77472249424883322</c:v>
                </c:pt>
                <c:pt idx="25">
                  <c:v>-0.52631506990860366</c:v>
                </c:pt>
                <c:pt idx="26">
                  <c:v>-2.194235861452039</c:v>
                </c:pt>
                <c:pt idx="27">
                  <c:v>0.86025309811786399</c:v>
                </c:pt>
                <c:pt idx="28">
                  <c:v>1.4391727713660716</c:v>
                </c:pt>
                <c:pt idx="29">
                  <c:v>-1.0956140230243128</c:v>
                </c:pt>
                <c:pt idx="30">
                  <c:v>-1.2059988740349257</c:v>
                </c:pt>
                <c:pt idx="31">
                  <c:v>1.9563105325458245</c:v>
                </c:pt>
                <c:pt idx="32">
                  <c:v>1.0199380334215795</c:v>
                </c:pt>
                <c:pt idx="33">
                  <c:v>-0.53242442959687908</c:v>
                </c:pt>
                <c:pt idx="34">
                  <c:v>0.82596736577098429</c:v>
                </c:pt>
                <c:pt idx="35">
                  <c:v>-0.98681715207255694</c:v>
                </c:pt>
              </c:numCache>
            </c:numRef>
          </c:yVal>
          <c:smooth val="0"/>
          <c:extLst>
            <c:ext xmlns:c16="http://schemas.microsoft.com/office/drawing/2014/chart" uri="{C3380CC4-5D6E-409C-BE32-E72D297353CC}">
              <c16:uniqueId val="{00000000-71A8-4D1E-AD37-3D67FC4DAC7C}"/>
            </c:ext>
          </c:extLst>
        </c:ser>
        <c:dLbls>
          <c:showLegendKey val="0"/>
          <c:showVal val="0"/>
          <c:showCatName val="0"/>
          <c:showSerName val="0"/>
          <c:showPercent val="0"/>
          <c:showBubbleSize val="0"/>
        </c:dLbls>
        <c:axId val="1460056640"/>
        <c:axId val="1613091776"/>
      </c:scatterChart>
      <c:valAx>
        <c:axId val="1460056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Expected Incremental Loss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3091776"/>
        <c:crossesAt val="-3"/>
        <c:crossBetween val="midCat"/>
      </c:valAx>
      <c:valAx>
        <c:axId val="16130917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00566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'Q04'!$A$44</c:f>
              <c:strCache>
                <c:ptCount val="1"/>
                <c:pt idx="0">
                  <c:v>DY 1 development</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'Q04'!$A$47:$A$55</c:f>
              <c:numCache>
                <c:formatCode>General</c:formatCode>
                <c:ptCount val="9"/>
              </c:numCache>
            </c:numRef>
          </c:xVal>
          <c:yVal>
            <c:numRef>
              <c:f>'Q04'!$B$47:$B$55</c:f>
              <c:numCache>
                <c:formatCode>General</c:formatCode>
                <c:ptCount val="9"/>
              </c:numCache>
            </c:numRef>
          </c:yVal>
          <c:smooth val="0"/>
          <c:extLst>
            <c:ext xmlns:c16="http://schemas.microsoft.com/office/drawing/2014/chart" uri="{C3380CC4-5D6E-409C-BE32-E72D297353CC}">
              <c16:uniqueId val="{00000002-2DC1-4D69-AC73-BB55EF79A15C}"/>
            </c:ext>
          </c:extLst>
        </c:ser>
        <c:dLbls>
          <c:showLegendKey val="0"/>
          <c:showVal val="0"/>
          <c:showCatName val="0"/>
          <c:showSerName val="0"/>
          <c:showPercent val="0"/>
          <c:showBubbleSize val="0"/>
        </c:dLbls>
        <c:axId val="837643423"/>
        <c:axId val="841943359"/>
      </c:scatterChart>
      <c:valAx>
        <c:axId val="83764342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1943359"/>
        <c:crosses val="autoZero"/>
        <c:crossBetween val="midCat"/>
      </c:valAx>
      <c:valAx>
        <c:axId val="8419433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64342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'Q04'!$I$44</c:f>
              <c:strCache>
                <c:ptCount val="1"/>
                <c:pt idx="0">
                  <c:v>DY 2 development</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'Q04'!$I$47:$I$54</c:f>
              <c:numCache>
                <c:formatCode>General</c:formatCode>
                <c:ptCount val="8"/>
              </c:numCache>
            </c:numRef>
          </c:xVal>
          <c:yVal>
            <c:numRef>
              <c:f>'Q04'!$J$47:$J$54</c:f>
              <c:numCache>
                <c:formatCode>General</c:formatCode>
                <c:ptCount val="8"/>
              </c:numCache>
            </c:numRef>
          </c:yVal>
          <c:smooth val="0"/>
          <c:extLst>
            <c:ext xmlns:c16="http://schemas.microsoft.com/office/drawing/2014/chart" uri="{C3380CC4-5D6E-409C-BE32-E72D297353CC}">
              <c16:uniqueId val="{00000001-B643-4F92-B0B3-556902F3448E}"/>
            </c:ext>
          </c:extLst>
        </c:ser>
        <c:dLbls>
          <c:showLegendKey val="0"/>
          <c:showVal val="0"/>
          <c:showCatName val="0"/>
          <c:showSerName val="0"/>
          <c:showPercent val="0"/>
          <c:showBubbleSize val="0"/>
        </c:dLbls>
        <c:axId val="837655903"/>
        <c:axId val="971662191"/>
      </c:scatterChart>
      <c:valAx>
        <c:axId val="8376559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1662191"/>
        <c:crosses val="autoZero"/>
        <c:crossBetween val="midCat"/>
      </c:valAx>
      <c:valAx>
        <c:axId val="9716621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65590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'Q04'!$R$44</c:f>
              <c:strCache>
                <c:ptCount val="1"/>
                <c:pt idx="0">
                  <c:v>DY 3 development</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'Q04'!$R$47:$R$53</c:f>
              <c:numCache>
                <c:formatCode>General</c:formatCode>
                <c:ptCount val="7"/>
              </c:numCache>
            </c:numRef>
          </c:xVal>
          <c:yVal>
            <c:numRef>
              <c:f>'Q04'!$S$47:$S$53</c:f>
              <c:numCache>
                <c:formatCode>General</c:formatCode>
                <c:ptCount val="7"/>
              </c:numCache>
            </c:numRef>
          </c:yVal>
          <c:smooth val="0"/>
          <c:extLst>
            <c:ext xmlns:c16="http://schemas.microsoft.com/office/drawing/2014/chart" uri="{C3380CC4-5D6E-409C-BE32-E72D297353CC}">
              <c16:uniqueId val="{00000001-B200-4318-B010-43F2554CBA1B}"/>
            </c:ext>
          </c:extLst>
        </c:ser>
        <c:dLbls>
          <c:showLegendKey val="0"/>
          <c:showVal val="0"/>
          <c:showCatName val="0"/>
          <c:showSerName val="0"/>
          <c:showPercent val="0"/>
          <c:showBubbleSize val="0"/>
        </c:dLbls>
        <c:axId val="1050451855"/>
        <c:axId val="1049759759"/>
      </c:scatterChart>
      <c:valAx>
        <c:axId val="105045185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9759759"/>
        <c:crosses val="autoZero"/>
        <c:crossBetween val="midCat"/>
      </c:valAx>
      <c:valAx>
        <c:axId val="10497597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045185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'Q04'!$A$63</c:f>
              <c:strCache>
                <c:ptCount val="1"/>
                <c:pt idx="0">
                  <c:v>DY 1 vs Residuals</c:v>
                </c:pt>
              </c:strCache>
            </c:strRef>
          </c:tx>
          <c:spPr>
            <a:ln w="19050" cap="rnd">
              <a:noFill/>
              <a:round/>
            </a:ln>
            <a:effectLst/>
          </c:spPr>
          <c:marker>
            <c:symbol val="circle"/>
            <c:size val="5"/>
            <c:spPr>
              <a:solidFill>
                <a:schemeClr val="accent1"/>
              </a:solidFill>
              <a:ln w="9525">
                <a:solidFill>
                  <a:schemeClr val="accent1"/>
                </a:solidFill>
              </a:ln>
              <a:effectLst/>
            </c:spPr>
          </c:marker>
          <c:xVal>
            <c:numRef>
              <c:f>'Q04'!$A$66:$A$74</c:f>
              <c:numCache>
                <c:formatCode>General</c:formatCode>
                <c:ptCount val="9"/>
              </c:numCache>
            </c:numRef>
          </c:xVal>
          <c:yVal>
            <c:numRef>
              <c:f>'Q04'!$B$66:$B$74</c:f>
              <c:numCache>
                <c:formatCode>General</c:formatCode>
                <c:ptCount val="9"/>
              </c:numCache>
            </c:numRef>
          </c:yVal>
          <c:smooth val="0"/>
          <c:extLst>
            <c:ext xmlns:c16="http://schemas.microsoft.com/office/drawing/2014/chart" uri="{C3380CC4-5D6E-409C-BE32-E72D297353CC}">
              <c16:uniqueId val="{00000000-582A-4A24-9B35-1DAB1A239D49}"/>
            </c:ext>
          </c:extLst>
        </c:ser>
        <c:dLbls>
          <c:showLegendKey val="0"/>
          <c:showVal val="0"/>
          <c:showCatName val="0"/>
          <c:showSerName val="0"/>
          <c:showPercent val="0"/>
          <c:showBubbleSize val="0"/>
        </c:dLbls>
        <c:axId val="984435631"/>
        <c:axId val="1049760255"/>
      </c:scatterChart>
      <c:valAx>
        <c:axId val="9844356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9760255"/>
        <c:crosses val="autoZero"/>
        <c:crossBetween val="midCat"/>
      </c:valAx>
      <c:valAx>
        <c:axId val="10497602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443563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'Q04'!$I$63</c:f>
              <c:strCache>
                <c:ptCount val="1"/>
                <c:pt idx="0">
                  <c:v>DY 2 vs Residuals</c:v>
                </c:pt>
              </c:strCache>
            </c:strRef>
          </c:tx>
          <c:spPr>
            <a:ln w="19050" cap="rnd">
              <a:noFill/>
              <a:round/>
            </a:ln>
            <a:effectLst/>
          </c:spPr>
          <c:marker>
            <c:symbol val="circle"/>
            <c:size val="5"/>
            <c:spPr>
              <a:solidFill>
                <a:schemeClr val="accent1"/>
              </a:solidFill>
              <a:ln w="9525">
                <a:solidFill>
                  <a:schemeClr val="accent1"/>
                </a:solidFill>
              </a:ln>
              <a:effectLst/>
            </c:spPr>
          </c:marker>
          <c:xVal>
            <c:numRef>
              <c:f>'Q04'!$I$66:$I$73</c:f>
              <c:numCache>
                <c:formatCode>General</c:formatCode>
                <c:ptCount val="8"/>
              </c:numCache>
            </c:numRef>
          </c:xVal>
          <c:yVal>
            <c:numRef>
              <c:f>'Q04'!$J$66:$J$73</c:f>
              <c:numCache>
                <c:formatCode>General</c:formatCode>
                <c:ptCount val="8"/>
              </c:numCache>
            </c:numRef>
          </c:yVal>
          <c:smooth val="0"/>
          <c:extLst>
            <c:ext xmlns:c16="http://schemas.microsoft.com/office/drawing/2014/chart" uri="{C3380CC4-5D6E-409C-BE32-E72D297353CC}">
              <c16:uniqueId val="{00000000-6A98-4901-A80A-DCF21ABA5F56}"/>
            </c:ext>
          </c:extLst>
        </c:ser>
        <c:dLbls>
          <c:showLegendKey val="0"/>
          <c:showVal val="0"/>
          <c:showCatName val="0"/>
          <c:showSerName val="0"/>
          <c:showPercent val="0"/>
          <c:showBubbleSize val="0"/>
        </c:dLbls>
        <c:axId val="1050454255"/>
        <c:axId val="841933935"/>
      </c:scatterChart>
      <c:valAx>
        <c:axId val="105045425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1933935"/>
        <c:crosses val="autoZero"/>
        <c:crossBetween val="midCat"/>
      </c:valAx>
      <c:valAx>
        <c:axId val="8419339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045425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'Q04'!$R$63</c:f>
              <c:strCache>
                <c:ptCount val="1"/>
                <c:pt idx="0">
                  <c:v>DY 3 vs Residuals</c:v>
                </c:pt>
              </c:strCache>
            </c:strRef>
          </c:tx>
          <c:spPr>
            <a:ln w="19050" cap="rnd">
              <a:noFill/>
              <a:round/>
            </a:ln>
            <a:effectLst/>
          </c:spPr>
          <c:marker>
            <c:symbol val="circle"/>
            <c:size val="5"/>
            <c:spPr>
              <a:solidFill>
                <a:schemeClr val="accent1"/>
              </a:solidFill>
              <a:ln w="9525">
                <a:solidFill>
                  <a:schemeClr val="accent1"/>
                </a:solidFill>
              </a:ln>
              <a:effectLst/>
            </c:spPr>
          </c:marker>
          <c:xVal>
            <c:numRef>
              <c:f>'Q04'!$R$66:$R$72</c:f>
              <c:numCache>
                <c:formatCode>General</c:formatCode>
                <c:ptCount val="7"/>
              </c:numCache>
            </c:numRef>
          </c:xVal>
          <c:yVal>
            <c:numRef>
              <c:f>'Q04'!$S$66:$S$72</c:f>
              <c:numCache>
                <c:formatCode>General</c:formatCode>
                <c:ptCount val="7"/>
              </c:numCache>
            </c:numRef>
          </c:yVal>
          <c:smooth val="0"/>
          <c:extLst>
            <c:ext xmlns:c16="http://schemas.microsoft.com/office/drawing/2014/chart" uri="{C3380CC4-5D6E-409C-BE32-E72D297353CC}">
              <c16:uniqueId val="{00000000-0FE4-4CF7-A699-6633B8C8F5C0}"/>
            </c:ext>
          </c:extLst>
        </c:ser>
        <c:dLbls>
          <c:showLegendKey val="0"/>
          <c:showVal val="0"/>
          <c:showCatName val="0"/>
          <c:showSerName val="0"/>
          <c:showPercent val="0"/>
          <c:showBubbleSize val="0"/>
        </c:dLbls>
        <c:axId val="1087678335"/>
        <c:axId val="841935919"/>
      </c:scatterChart>
      <c:valAx>
        <c:axId val="10876783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1935919"/>
        <c:crosses val="autoZero"/>
        <c:crossBetween val="midCat"/>
      </c:valAx>
      <c:valAx>
        <c:axId val="8419359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767833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15</xdr:col>
      <xdr:colOff>558361</xdr:colOff>
      <xdr:row>5</xdr:row>
      <xdr:rowOff>181961</xdr:rowOff>
    </xdr:from>
    <xdr:to>
      <xdr:col>22</xdr:col>
      <xdr:colOff>610913</xdr:colOff>
      <xdr:row>18</xdr:row>
      <xdr:rowOff>87368</xdr:rowOff>
    </xdr:to>
    <xdr:graphicFrame macro="">
      <xdr:nvGraphicFramePr>
        <xdr:cNvPr id="2" name="Chart 1">
          <a:extLst>
            <a:ext uri="{FF2B5EF4-FFF2-40B4-BE49-F238E27FC236}">
              <a16:creationId xmlns:a16="http://schemas.microsoft.com/office/drawing/2014/main" id="{7079028B-CCCE-41DC-BD2B-0CC01DAC0A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17342</xdr:colOff>
      <xdr:row>19</xdr:row>
      <xdr:rowOff>176967</xdr:rowOff>
    </xdr:from>
    <xdr:to>
      <xdr:col>23</xdr:col>
      <xdr:colOff>51764</xdr:colOff>
      <xdr:row>33</xdr:row>
      <xdr:rowOff>161202</xdr:rowOff>
    </xdr:to>
    <xdr:graphicFrame macro="">
      <xdr:nvGraphicFramePr>
        <xdr:cNvPr id="3" name="Chart 2">
          <a:extLst>
            <a:ext uri="{FF2B5EF4-FFF2-40B4-BE49-F238E27FC236}">
              <a16:creationId xmlns:a16="http://schemas.microsoft.com/office/drawing/2014/main" id="{A9701FC9-90C7-4A9F-ADED-FBD5C2813A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434340</xdr:colOff>
      <xdr:row>7</xdr:row>
      <xdr:rowOff>6667</xdr:rowOff>
    </xdr:from>
    <xdr:ext cx="65" cy="172227"/>
    <xdr:sp macro="" textlink="">
      <xdr:nvSpPr>
        <xdr:cNvPr id="2" name="TextBox 1">
          <a:extLst>
            <a:ext uri="{FF2B5EF4-FFF2-40B4-BE49-F238E27FC236}">
              <a16:creationId xmlns:a16="http://schemas.microsoft.com/office/drawing/2014/main" id="{D8E51732-172E-4085-9843-F7166E7FB799}"/>
            </a:ext>
          </a:extLst>
        </xdr:cNvPr>
        <xdr:cNvSpPr txBox="1"/>
      </xdr:nvSpPr>
      <xdr:spPr>
        <a:xfrm>
          <a:off x="438150" y="140874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17</xdr:row>
      <xdr:rowOff>0</xdr:rowOff>
    </xdr:from>
    <xdr:ext cx="65" cy="172227"/>
    <xdr:sp macro="" textlink="">
      <xdr:nvSpPr>
        <xdr:cNvPr id="3" name="TextBox 2">
          <a:extLst>
            <a:ext uri="{FF2B5EF4-FFF2-40B4-BE49-F238E27FC236}">
              <a16:creationId xmlns:a16="http://schemas.microsoft.com/office/drawing/2014/main" id="{48B50394-8B1E-480D-A3AB-277A9C3D8D37}"/>
            </a:ext>
          </a:extLst>
        </xdr:cNvPr>
        <xdr:cNvSpPr txBox="1"/>
      </xdr:nvSpPr>
      <xdr:spPr>
        <a:xfrm>
          <a:off x="438150" y="374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17</xdr:row>
      <xdr:rowOff>0</xdr:rowOff>
    </xdr:from>
    <xdr:ext cx="65" cy="172227"/>
    <xdr:sp macro="" textlink="">
      <xdr:nvSpPr>
        <xdr:cNvPr id="4" name="TextBox 3">
          <a:extLst>
            <a:ext uri="{FF2B5EF4-FFF2-40B4-BE49-F238E27FC236}">
              <a16:creationId xmlns:a16="http://schemas.microsoft.com/office/drawing/2014/main" id="{873F0A40-31FB-4724-BDD5-53A61DE46D4E}"/>
            </a:ext>
          </a:extLst>
        </xdr:cNvPr>
        <xdr:cNvSpPr txBox="1"/>
      </xdr:nvSpPr>
      <xdr:spPr>
        <a:xfrm>
          <a:off x="438150" y="374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373380</xdr:colOff>
      <xdr:row>44</xdr:row>
      <xdr:rowOff>34290</xdr:rowOff>
    </xdr:from>
    <xdr:to>
      <xdr:col>7</xdr:col>
      <xdr:colOff>716280</xdr:colOff>
      <xdr:row>58</xdr:row>
      <xdr:rowOff>0</xdr:rowOff>
    </xdr:to>
    <xdr:graphicFrame macro="">
      <xdr:nvGraphicFramePr>
        <xdr:cNvPr id="5" name="Chart 4">
          <a:extLst>
            <a:ext uri="{FF2B5EF4-FFF2-40B4-BE49-F238E27FC236}">
              <a16:creationId xmlns:a16="http://schemas.microsoft.com/office/drawing/2014/main" id="{645F0FC3-90D8-49B0-AF02-5738D2A8F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238125</xdr:colOff>
      <xdr:row>43</xdr:row>
      <xdr:rowOff>196360</xdr:rowOff>
    </xdr:from>
    <xdr:to>
      <xdr:col>16</xdr:col>
      <xdr:colOff>457932</xdr:colOff>
      <xdr:row>57</xdr:row>
      <xdr:rowOff>169983</xdr:rowOff>
    </xdr:to>
    <xdr:graphicFrame macro="">
      <xdr:nvGraphicFramePr>
        <xdr:cNvPr id="6" name="Chart 5">
          <a:extLst>
            <a:ext uri="{FF2B5EF4-FFF2-40B4-BE49-F238E27FC236}">
              <a16:creationId xmlns:a16="http://schemas.microsoft.com/office/drawing/2014/main" id="{7F7994C5-451F-4415-9191-97E6C5B299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172182</xdr:colOff>
      <xdr:row>44</xdr:row>
      <xdr:rowOff>20515</xdr:rowOff>
    </xdr:from>
    <xdr:to>
      <xdr:col>26</xdr:col>
      <xdr:colOff>32971</xdr:colOff>
      <xdr:row>57</xdr:row>
      <xdr:rowOff>191965</xdr:rowOff>
    </xdr:to>
    <xdr:graphicFrame macro="">
      <xdr:nvGraphicFramePr>
        <xdr:cNvPr id="7" name="Chart 6">
          <a:extLst>
            <a:ext uri="{FF2B5EF4-FFF2-40B4-BE49-F238E27FC236}">
              <a16:creationId xmlns:a16="http://schemas.microsoft.com/office/drawing/2014/main" id="{C9EA43D6-22F7-4D9D-B53D-5B36F557E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304067</xdr:colOff>
      <xdr:row>64</xdr:row>
      <xdr:rowOff>13188</xdr:rowOff>
    </xdr:from>
    <xdr:to>
      <xdr:col>7</xdr:col>
      <xdr:colOff>663086</xdr:colOff>
      <xdr:row>77</xdr:row>
      <xdr:rowOff>184638</xdr:rowOff>
    </xdr:to>
    <xdr:graphicFrame macro="">
      <xdr:nvGraphicFramePr>
        <xdr:cNvPr id="8" name="Chart 7">
          <a:extLst>
            <a:ext uri="{FF2B5EF4-FFF2-40B4-BE49-F238E27FC236}">
              <a16:creationId xmlns:a16="http://schemas.microsoft.com/office/drawing/2014/main" id="{9EC255EF-09E9-481E-A23D-17204E6C8F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142875</xdr:colOff>
      <xdr:row>64</xdr:row>
      <xdr:rowOff>27843</xdr:rowOff>
    </xdr:from>
    <xdr:to>
      <xdr:col>16</xdr:col>
      <xdr:colOff>362682</xdr:colOff>
      <xdr:row>78</xdr:row>
      <xdr:rowOff>1466</xdr:rowOff>
    </xdr:to>
    <xdr:graphicFrame macro="">
      <xdr:nvGraphicFramePr>
        <xdr:cNvPr id="9" name="Chart 8">
          <a:extLst>
            <a:ext uri="{FF2B5EF4-FFF2-40B4-BE49-F238E27FC236}">
              <a16:creationId xmlns:a16="http://schemas.microsoft.com/office/drawing/2014/main" id="{68EC166E-325E-4579-AD78-35A5C78879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223471</xdr:colOff>
      <xdr:row>63</xdr:row>
      <xdr:rowOff>181708</xdr:rowOff>
    </xdr:from>
    <xdr:to>
      <xdr:col>26</xdr:col>
      <xdr:colOff>84260</xdr:colOff>
      <xdr:row>77</xdr:row>
      <xdr:rowOff>155331</xdr:rowOff>
    </xdr:to>
    <xdr:graphicFrame macro="">
      <xdr:nvGraphicFramePr>
        <xdr:cNvPr id="10" name="Chart 9">
          <a:extLst>
            <a:ext uri="{FF2B5EF4-FFF2-40B4-BE49-F238E27FC236}">
              <a16:creationId xmlns:a16="http://schemas.microsoft.com/office/drawing/2014/main" id="{7FF595CA-7C15-4D97-8775-F2F8DA6D50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58514-7090-42D0-A32A-A50A08BD39C7}">
  <dimension ref="A1:M63"/>
  <sheetViews>
    <sheetView tabSelected="1" zoomScaleNormal="100" workbookViewId="0"/>
  </sheetViews>
  <sheetFormatPr defaultColWidth="8.88671875" defaultRowHeight="13.8"/>
  <cols>
    <col min="1" max="1" width="8.88671875" style="9"/>
    <col min="2" max="3" width="12.6640625" style="9" customWidth="1"/>
    <col min="4" max="11" width="11.6640625" style="9" customWidth="1"/>
    <col min="12" max="12" width="9.6640625" style="9" customWidth="1"/>
    <col min="13" max="13" width="11.6640625" style="9" customWidth="1"/>
    <col min="14" max="16384" width="8.88671875" style="9"/>
  </cols>
  <sheetData>
    <row r="1" spans="1:13" ht="18">
      <c r="A1" s="51" t="s">
        <v>97</v>
      </c>
      <c r="B1" s="52"/>
      <c r="C1" s="37" t="s">
        <v>78</v>
      </c>
      <c r="D1" s="52"/>
      <c r="E1" s="52"/>
      <c r="F1" s="52"/>
      <c r="G1" s="52"/>
      <c r="H1" s="52"/>
      <c r="I1" s="52"/>
      <c r="J1" s="52"/>
      <c r="K1" s="52"/>
      <c r="L1" s="52"/>
      <c r="M1" s="52"/>
    </row>
    <row r="2" spans="1:13" ht="16.2">
      <c r="A2" s="20"/>
      <c r="B2" s="11"/>
      <c r="C2" s="11"/>
      <c r="D2" s="11"/>
      <c r="E2" s="11"/>
      <c r="F2" s="11"/>
      <c r="G2" s="11"/>
      <c r="H2" s="37"/>
      <c r="I2" s="37"/>
      <c r="J2" s="39"/>
      <c r="K2" s="39"/>
      <c r="L2" s="39"/>
      <c r="M2" s="52"/>
    </row>
    <row r="3" spans="1:13" ht="15.6" customHeight="1">
      <c r="A3" s="191" t="s">
        <v>117</v>
      </c>
      <c r="B3" s="191"/>
      <c r="C3" s="191"/>
      <c r="D3" s="191"/>
      <c r="E3" s="191"/>
      <c r="F3" s="191"/>
      <c r="G3" s="191"/>
      <c r="H3" s="191"/>
      <c r="I3" s="191"/>
      <c r="J3" s="191"/>
      <c r="K3" s="191"/>
      <c r="L3" s="191"/>
      <c r="M3" s="191"/>
    </row>
    <row r="4" spans="1:13" ht="16.2">
      <c r="A4" s="20"/>
      <c r="B4" s="11"/>
      <c r="C4" s="11"/>
      <c r="D4" s="11"/>
      <c r="E4" s="11"/>
      <c r="F4" s="11"/>
      <c r="G4" s="11"/>
      <c r="H4" s="37"/>
      <c r="I4" s="37"/>
      <c r="J4" s="39"/>
      <c r="K4" s="39"/>
      <c r="L4" s="39"/>
      <c r="M4" s="52"/>
    </row>
    <row r="5" spans="1:13" ht="16.2">
      <c r="A5" s="20" t="s">
        <v>98</v>
      </c>
      <c r="B5" s="11"/>
      <c r="C5" s="11"/>
      <c r="D5" s="11"/>
      <c r="E5" s="11"/>
      <c r="F5" s="11"/>
      <c r="G5" s="11"/>
      <c r="H5" s="37"/>
      <c r="I5" s="37"/>
      <c r="J5" s="39"/>
      <c r="K5" s="39"/>
      <c r="L5" s="39"/>
      <c r="M5" s="52"/>
    </row>
    <row r="6" spans="1:13" ht="16.2">
      <c r="A6" s="20"/>
      <c r="B6" s="11"/>
      <c r="C6" s="11"/>
      <c r="D6" s="11"/>
      <c r="E6" s="11"/>
      <c r="F6" s="11"/>
      <c r="G6" s="11"/>
      <c r="H6" s="37"/>
      <c r="I6" s="37"/>
      <c r="J6" s="39"/>
      <c r="K6" s="39"/>
      <c r="L6" s="39"/>
      <c r="M6" s="52"/>
    </row>
    <row r="7" spans="1:13" ht="16.2">
      <c r="A7" s="41" t="s">
        <v>118</v>
      </c>
      <c r="B7" s="11"/>
      <c r="C7" s="11"/>
      <c r="D7" s="11"/>
      <c r="E7" s="11"/>
      <c r="F7" s="11"/>
      <c r="G7" s="11"/>
      <c r="H7" s="37"/>
      <c r="I7" s="37"/>
      <c r="J7" s="39"/>
      <c r="K7" s="39"/>
      <c r="L7" s="39"/>
      <c r="M7" s="52"/>
    </row>
    <row r="8" spans="1:13" ht="16.2">
      <c r="A8" s="20"/>
      <c r="B8" s="11"/>
      <c r="C8" s="11"/>
      <c r="D8" s="11"/>
      <c r="E8" s="11"/>
      <c r="F8" s="11"/>
      <c r="G8" s="11"/>
      <c r="H8" s="37"/>
      <c r="I8" s="37"/>
      <c r="J8" s="39"/>
      <c r="K8" s="39"/>
      <c r="L8" s="39"/>
      <c r="M8" s="52"/>
    </row>
    <row r="9" spans="1:13" ht="31.2">
      <c r="A9" s="20"/>
      <c r="B9" s="12" t="s">
        <v>99</v>
      </c>
      <c r="C9" s="12" t="s">
        <v>100</v>
      </c>
      <c r="D9" s="11"/>
      <c r="E9" s="11"/>
      <c r="F9" s="11"/>
      <c r="G9" s="11"/>
      <c r="H9" s="37"/>
      <c r="I9" s="37"/>
      <c r="J9" s="39"/>
      <c r="K9" s="39"/>
      <c r="L9" s="39"/>
      <c r="M9" s="11"/>
    </row>
    <row r="10" spans="1:13" ht="16.2">
      <c r="A10" s="20"/>
      <c r="B10" s="27">
        <v>1</v>
      </c>
      <c r="C10" s="27">
        <v>5.2600000000000001E-2</v>
      </c>
      <c r="D10" s="11"/>
      <c r="E10" s="11"/>
      <c r="F10" s="11"/>
      <c r="G10" s="11"/>
      <c r="H10" s="37"/>
      <c r="I10" s="37"/>
      <c r="J10" s="39"/>
      <c r="K10" s="39"/>
      <c r="L10" s="39"/>
      <c r="M10" s="11"/>
    </row>
    <row r="11" spans="1:13" ht="16.2">
      <c r="A11" s="20"/>
      <c r="B11" s="27">
        <v>2</v>
      </c>
      <c r="C11" s="27">
        <v>0.21190000000000001</v>
      </c>
      <c r="D11" s="11"/>
      <c r="E11" s="11"/>
      <c r="F11" s="11"/>
      <c r="G11" s="11"/>
      <c r="H11" s="37"/>
      <c r="I11" s="37"/>
      <c r="J11" s="39"/>
      <c r="K11" s="39"/>
      <c r="L11" s="39"/>
      <c r="M11" s="11"/>
    </row>
    <row r="12" spans="1:13" ht="16.2">
      <c r="A12" s="20"/>
      <c r="B12" s="27">
        <v>3</v>
      </c>
      <c r="C12" s="27">
        <v>0.40579999999999999</v>
      </c>
      <c r="D12" s="11"/>
      <c r="E12" s="11"/>
      <c r="F12" s="11"/>
      <c r="G12" s="11"/>
      <c r="H12" s="37"/>
      <c r="I12" s="37"/>
      <c r="J12" s="39"/>
      <c r="K12" s="39"/>
      <c r="L12" s="39"/>
      <c r="M12" s="11"/>
    </row>
    <row r="13" spans="1:13" ht="16.2">
      <c r="A13" s="20"/>
      <c r="B13" s="27">
        <v>4</v>
      </c>
      <c r="C13" s="27">
        <v>0.58150000000000002</v>
      </c>
      <c r="D13" s="11"/>
      <c r="E13" s="11"/>
      <c r="F13" s="11"/>
      <c r="G13" s="11"/>
      <c r="H13" s="37"/>
      <c r="I13" s="37"/>
      <c r="J13" s="39"/>
      <c r="K13" s="39"/>
      <c r="L13" s="39"/>
      <c r="M13" s="11"/>
    </row>
    <row r="14" spans="1:13" ht="16.2">
      <c r="A14" s="20"/>
      <c r="B14" s="27">
        <v>5</v>
      </c>
      <c r="C14" s="27">
        <v>0.71909999999999996</v>
      </c>
      <c r="D14" s="11"/>
      <c r="E14" s="11"/>
      <c r="F14" s="11"/>
      <c r="G14" s="11"/>
      <c r="H14" s="37"/>
      <c r="I14" s="37"/>
      <c r="J14" s="39"/>
      <c r="K14" s="39"/>
      <c r="L14" s="39"/>
      <c r="M14" s="11"/>
    </row>
    <row r="15" spans="1:13" ht="15.6">
      <c r="A15" s="50"/>
      <c r="B15" s="27">
        <v>6</v>
      </c>
      <c r="C15" s="27">
        <v>0.81820000000000004</v>
      </c>
      <c r="D15" s="50"/>
      <c r="E15" s="50"/>
      <c r="F15" s="50"/>
      <c r="G15" s="50"/>
      <c r="H15" s="50"/>
      <c r="I15" s="50"/>
      <c r="J15" s="50"/>
      <c r="K15" s="50"/>
      <c r="L15" s="50"/>
      <c r="M15" s="50"/>
    </row>
    <row r="16" spans="1:13" ht="15.6">
      <c r="A16" s="50"/>
      <c r="B16" s="27">
        <v>7</v>
      </c>
      <c r="C16" s="27">
        <v>0.88549999999999995</v>
      </c>
      <c r="D16" s="50"/>
      <c r="E16" s="50"/>
      <c r="F16" s="50"/>
      <c r="G16" s="50"/>
      <c r="H16" s="50"/>
      <c r="I16" s="50"/>
      <c r="J16" s="50"/>
      <c r="K16" s="50"/>
      <c r="L16" s="50"/>
      <c r="M16" s="50"/>
    </row>
    <row r="17" spans="1:13" ht="15.6">
      <c r="A17" s="50"/>
      <c r="B17" s="27">
        <v>8</v>
      </c>
      <c r="C17" s="27">
        <v>0.92949999999999999</v>
      </c>
      <c r="D17" s="50"/>
      <c r="E17" s="50"/>
      <c r="F17" s="50"/>
      <c r="G17" s="50"/>
      <c r="H17" s="50"/>
      <c r="I17" s="50"/>
      <c r="J17" s="50"/>
      <c r="K17" s="50"/>
      <c r="L17" s="50"/>
      <c r="M17" s="50"/>
    </row>
    <row r="18" spans="1:13" ht="15.6">
      <c r="A18" s="50"/>
      <c r="B18" s="27">
        <v>9</v>
      </c>
      <c r="C18" s="27">
        <v>0.95730000000000004</v>
      </c>
      <c r="D18" s="50"/>
      <c r="E18" s="50"/>
      <c r="F18" s="50"/>
      <c r="G18" s="50"/>
      <c r="H18" s="50"/>
      <c r="I18" s="50"/>
      <c r="J18" s="50"/>
      <c r="K18" s="50"/>
      <c r="L18" s="50"/>
      <c r="M18" s="50"/>
    </row>
    <row r="19" spans="1:13" ht="15.6">
      <c r="A19" s="50"/>
      <c r="B19" s="27">
        <v>10</v>
      </c>
      <c r="C19" s="27">
        <v>0.97460000000000002</v>
      </c>
      <c r="D19" s="50"/>
      <c r="E19" s="50"/>
      <c r="F19" s="50"/>
      <c r="G19" s="50"/>
      <c r="H19" s="50"/>
      <c r="I19" s="50"/>
      <c r="J19" s="50"/>
      <c r="K19" s="50"/>
      <c r="L19" s="50"/>
      <c r="M19" s="50"/>
    </row>
    <row r="20" spans="1:13" ht="15.6">
      <c r="A20" s="50"/>
      <c r="B20" s="27">
        <v>11</v>
      </c>
      <c r="C20" s="27">
        <v>0.98499999999999999</v>
      </c>
      <c r="D20" s="50"/>
      <c r="E20" s="50"/>
      <c r="F20" s="50"/>
      <c r="G20" s="50"/>
      <c r="H20" s="50"/>
      <c r="I20" s="50"/>
      <c r="J20" s="50"/>
      <c r="K20" s="50"/>
      <c r="L20" s="50"/>
      <c r="M20" s="50"/>
    </row>
    <row r="21" spans="1:13" ht="15.6">
      <c r="A21" s="50"/>
      <c r="B21" s="27">
        <v>12</v>
      </c>
      <c r="C21" s="27">
        <v>0.99129999999999996</v>
      </c>
      <c r="D21" s="50"/>
      <c r="E21" s="50"/>
      <c r="F21" s="50"/>
      <c r="G21" s="50"/>
      <c r="H21" s="50"/>
      <c r="I21" s="50"/>
      <c r="J21" s="50"/>
      <c r="K21" s="50"/>
      <c r="L21" s="50"/>
      <c r="M21" s="50"/>
    </row>
    <row r="22" spans="1:13" ht="15.6">
      <c r="A22" s="50"/>
      <c r="B22" s="27">
        <v>13</v>
      </c>
      <c r="C22" s="27">
        <v>0.99490000000000001</v>
      </c>
      <c r="D22" s="50"/>
      <c r="E22" s="50"/>
      <c r="F22" s="50"/>
      <c r="G22" s="50"/>
      <c r="H22" s="50"/>
      <c r="I22" s="50"/>
      <c r="J22" s="50"/>
      <c r="K22" s="50"/>
      <c r="L22" s="50"/>
      <c r="M22" s="50"/>
    </row>
    <row r="23" spans="1:13" ht="15.6">
      <c r="A23" s="50"/>
      <c r="B23" s="27">
        <v>14</v>
      </c>
      <c r="C23" s="27">
        <v>0.99709999999999999</v>
      </c>
      <c r="D23" s="50"/>
      <c r="E23" s="50"/>
      <c r="F23" s="50"/>
      <c r="G23" s="50"/>
      <c r="H23" s="50"/>
      <c r="I23" s="50"/>
      <c r="J23" s="50"/>
      <c r="K23" s="50"/>
      <c r="L23" s="50"/>
      <c r="M23" s="50"/>
    </row>
    <row r="24" spans="1:13" ht="15.6">
      <c r="A24" s="50"/>
      <c r="B24" s="27">
        <v>15</v>
      </c>
      <c r="C24" s="27">
        <v>0.99839999999999995</v>
      </c>
      <c r="D24" s="50"/>
      <c r="E24" s="50"/>
      <c r="F24" s="50"/>
      <c r="G24" s="50"/>
      <c r="H24" s="50"/>
      <c r="I24" s="50"/>
      <c r="J24" s="50"/>
      <c r="K24" s="50"/>
      <c r="L24" s="50"/>
      <c r="M24" s="50"/>
    </row>
    <row r="25" spans="1:13" ht="15.6">
      <c r="A25" s="50"/>
      <c r="B25" s="27">
        <v>16</v>
      </c>
      <c r="C25" s="27">
        <v>0.99909999999999999</v>
      </c>
      <c r="D25" s="50"/>
      <c r="E25" s="50"/>
      <c r="F25" s="50"/>
      <c r="G25" s="50"/>
      <c r="H25" s="50"/>
      <c r="I25" s="50"/>
      <c r="J25" s="50"/>
      <c r="K25" s="50"/>
      <c r="L25" s="50"/>
      <c r="M25" s="50"/>
    </row>
    <row r="26" spans="1:13" ht="15.6">
      <c r="A26" s="50"/>
      <c r="B26" s="27">
        <v>17</v>
      </c>
      <c r="C26" s="27">
        <v>0.99950000000000006</v>
      </c>
      <c r="D26" s="50"/>
      <c r="E26" s="50"/>
      <c r="F26" s="50"/>
      <c r="G26" s="50"/>
      <c r="H26" s="50"/>
      <c r="I26" s="50"/>
      <c r="J26" s="50"/>
      <c r="K26" s="50"/>
      <c r="L26" s="50"/>
      <c r="M26" s="50"/>
    </row>
    <row r="27" spans="1:13" ht="15.6">
      <c r="A27" s="50"/>
      <c r="B27" s="27">
        <v>18</v>
      </c>
      <c r="C27" s="27">
        <v>0.99970000000000003</v>
      </c>
      <c r="D27" s="50"/>
      <c r="E27" s="50"/>
      <c r="F27" s="50"/>
      <c r="G27" s="50"/>
      <c r="H27" s="50"/>
      <c r="I27" s="50"/>
      <c r="J27" s="50"/>
      <c r="K27" s="50"/>
      <c r="L27" s="50"/>
      <c r="M27" s="50"/>
    </row>
    <row r="28" spans="1:13" ht="15.6">
      <c r="A28" s="50"/>
      <c r="B28" s="27">
        <v>19</v>
      </c>
      <c r="C28" s="27">
        <v>0.99980000000000002</v>
      </c>
      <c r="D28" s="50"/>
      <c r="E28" s="50"/>
      <c r="F28" s="50"/>
      <c r="G28" s="50"/>
      <c r="H28" s="50"/>
      <c r="I28" s="50"/>
      <c r="J28" s="50"/>
      <c r="K28" s="50"/>
      <c r="L28" s="50"/>
      <c r="M28" s="50"/>
    </row>
    <row r="29" spans="1:13" ht="15.6">
      <c r="A29" s="50"/>
      <c r="B29" s="27">
        <v>20</v>
      </c>
      <c r="C29" s="27">
        <v>0.99990000000000001</v>
      </c>
      <c r="D29" s="50"/>
      <c r="E29" s="50"/>
      <c r="F29" s="50"/>
      <c r="G29" s="50"/>
      <c r="H29" s="50"/>
      <c r="I29" s="50"/>
      <c r="J29" s="50"/>
      <c r="K29" s="50"/>
      <c r="L29" s="50"/>
      <c r="M29" s="50"/>
    </row>
    <row r="30" spans="1:13">
      <c r="A30" s="50"/>
      <c r="B30" s="50"/>
      <c r="C30" s="50"/>
      <c r="D30" s="50"/>
      <c r="E30" s="50"/>
      <c r="F30" s="50"/>
      <c r="G30" s="50"/>
      <c r="H30" s="50"/>
      <c r="I30" s="50"/>
      <c r="J30" s="50"/>
      <c r="K30" s="50"/>
      <c r="L30" s="50"/>
      <c r="M30" s="50"/>
    </row>
    <row r="31" spans="1:13" s="1" customFormat="1" ht="15.6">
      <c r="A31" s="41" t="s">
        <v>250</v>
      </c>
      <c r="B31" s="11"/>
      <c r="C31" s="11"/>
      <c r="D31" s="11"/>
      <c r="E31" s="11"/>
      <c r="F31" s="11"/>
      <c r="G31" s="11"/>
      <c r="H31" s="11"/>
      <c r="I31" s="147"/>
      <c r="J31" s="150" t="s">
        <v>109</v>
      </c>
      <c r="K31" s="168">
        <v>0.3</v>
      </c>
      <c r="L31" s="11"/>
      <c r="M31" s="11"/>
    </row>
    <row r="32" spans="1:13" s="1" customFormat="1" ht="15.6">
      <c r="A32" s="41" t="s">
        <v>251</v>
      </c>
      <c r="B32" s="11"/>
      <c r="C32" s="11"/>
      <c r="D32" s="11"/>
      <c r="E32" s="11"/>
      <c r="F32" s="11"/>
      <c r="G32" s="11"/>
      <c r="H32" s="11"/>
      <c r="I32" s="147"/>
      <c r="J32" s="150" t="s">
        <v>108</v>
      </c>
      <c r="K32" s="168">
        <v>0.05</v>
      </c>
      <c r="L32" s="11"/>
      <c r="M32" s="11"/>
    </row>
    <row r="33" spans="1:13" ht="15.6">
      <c r="A33" s="41" t="s">
        <v>252</v>
      </c>
      <c r="B33" s="50"/>
      <c r="C33" s="50"/>
      <c r="D33" s="50"/>
      <c r="E33" s="50"/>
      <c r="F33" s="50"/>
      <c r="G33" s="50"/>
      <c r="H33" s="50"/>
      <c r="I33" s="143"/>
      <c r="J33" s="144" t="s">
        <v>107</v>
      </c>
      <c r="K33" s="145">
        <v>0.02</v>
      </c>
      <c r="L33" s="50"/>
      <c r="M33" s="50"/>
    </row>
    <row r="34" spans="1:13" ht="15.6">
      <c r="A34" s="41" t="s">
        <v>253</v>
      </c>
      <c r="B34" s="50"/>
      <c r="C34" s="50"/>
      <c r="D34" s="50"/>
      <c r="E34" s="50"/>
      <c r="F34" s="50"/>
      <c r="G34" s="50"/>
      <c r="H34" s="50"/>
      <c r="I34" s="143"/>
      <c r="J34" s="144" t="s">
        <v>106</v>
      </c>
      <c r="K34" s="146">
        <v>8000000</v>
      </c>
      <c r="L34" s="50"/>
      <c r="M34" s="50"/>
    </row>
    <row r="35" spans="1:13">
      <c r="A35" s="50"/>
      <c r="B35" s="50"/>
      <c r="C35" s="50"/>
      <c r="D35" s="50"/>
      <c r="E35" s="50"/>
      <c r="F35" s="50"/>
      <c r="G35" s="50"/>
      <c r="H35" s="50"/>
      <c r="I35" s="50"/>
      <c r="J35" s="50"/>
      <c r="K35" s="50"/>
      <c r="L35" s="50"/>
      <c r="M35" s="50"/>
    </row>
    <row r="36" spans="1:13" ht="15.6">
      <c r="A36" s="11" t="s">
        <v>40</v>
      </c>
      <c r="B36" s="11" t="s">
        <v>119</v>
      </c>
      <c r="C36" s="11"/>
      <c r="D36" s="11"/>
      <c r="E36" s="11"/>
      <c r="F36" s="11"/>
      <c r="G36" s="11"/>
      <c r="H36" s="11"/>
      <c r="I36" s="11"/>
      <c r="J36" s="11"/>
      <c r="K36" s="11"/>
      <c r="L36" s="11"/>
      <c r="M36" s="52"/>
    </row>
    <row r="37" spans="1:13" ht="16.2">
      <c r="A37" s="37"/>
      <c r="B37" s="37" t="s">
        <v>8</v>
      </c>
      <c r="C37" s="37"/>
      <c r="D37" s="39"/>
      <c r="E37" s="39"/>
      <c r="F37" s="11"/>
      <c r="G37" s="11"/>
      <c r="H37" s="11"/>
      <c r="I37" s="40"/>
      <c r="J37" s="11"/>
      <c r="K37" s="11"/>
      <c r="L37" s="11"/>
      <c r="M37" s="52"/>
    </row>
    <row r="38" spans="1:13" ht="15.6">
      <c r="A38" s="2"/>
      <c r="B38" s="1"/>
      <c r="C38" s="1"/>
      <c r="D38" s="1"/>
      <c r="E38" s="1"/>
      <c r="F38" s="1"/>
      <c r="G38" s="1"/>
      <c r="H38" s="1"/>
      <c r="I38" s="1"/>
      <c r="J38" s="1"/>
      <c r="K38" s="1"/>
      <c r="L38" s="1"/>
      <c r="M38" s="1"/>
    </row>
    <row r="39" spans="1:13" ht="15.6">
      <c r="A39" s="1"/>
      <c r="B39" s="1"/>
      <c r="C39" s="1"/>
      <c r="D39" s="1"/>
      <c r="E39" s="1"/>
      <c r="F39" s="1"/>
      <c r="G39" s="1"/>
      <c r="H39" s="1"/>
      <c r="I39" s="1"/>
      <c r="J39" s="1"/>
      <c r="K39" s="1"/>
      <c r="L39" s="1"/>
      <c r="M39" s="1"/>
    </row>
    <row r="40" spans="1:13" ht="15.6">
      <c r="A40" s="1"/>
      <c r="B40" s="1"/>
      <c r="C40" s="1"/>
      <c r="D40" s="1"/>
      <c r="E40" s="1"/>
      <c r="F40" s="1"/>
      <c r="G40" s="1"/>
      <c r="H40" s="1"/>
      <c r="I40" s="1"/>
      <c r="J40" s="1"/>
      <c r="K40" s="1"/>
      <c r="L40" s="1"/>
      <c r="M40" s="1"/>
    </row>
    <row r="41" spans="1:13" ht="16.2">
      <c r="A41" s="20" t="s">
        <v>101</v>
      </c>
      <c r="B41" s="11"/>
      <c r="C41" s="11"/>
      <c r="D41" s="11"/>
      <c r="E41" s="11"/>
      <c r="F41" s="11"/>
      <c r="G41" s="11"/>
      <c r="H41" s="37"/>
      <c r="I41" s="37"/>
      <c r="J41" s="39"/>
      <c r="K41" s="39"/>
      <c r="L41" s="39"/>
      <c r="M41" s="52"/>
    </row>
    <row r="42" spans="1:13" ht="16.2" customHeight="1">
      <c r="A42" s="193" t="s">
        <v>204</v>
      </c>
      <c r="B42" s="194"/>
      <c r="C42" s="194"/>
      <c r="D42" s="194"/>
      <c r="E42" s="194"/>
      <c r="F42" s="194"/>
      <c r="G42" s="194"/>
      <c r="H42" s="194"/>
      <c r="I42" s="194"/>
      <c r="J42" s="194"/>
      <c r="K42" s="194"/>
      <c r="L42" s="194"/>
      <c r="M42" s="194"/>
    </row>
    <row r="43" spans="1:13" ht="16.2">
      <c r="A43" s="41"/>
      <c r="B43" s="11"/>
      <c r="C43" s="11"/>
      <c r="D43" s="11"/>
      <c r="E43" s="11"/>
      <c r="F43" s="11"/>
      <c r="G43" s="11"/>
      <c r="H43" s="37"/>
      <c r="I43" s="37"/>
      <c r="J43" s="39"/>
      <c r="K43" s="39"/>
      <c r="L43" s="39"/>
      <c r="M43" s="52"/>
    </row>
    <row r="44" spans="1:13" ht="15.6">
      <c r="A44" s="11" t="s">
        <v>41</v>
      </c>
      <c r="B44" s="11" t="s">
        <v>120</v>
      </c>
      <c r="C44" s="11"/>
      <c r="D44" s="11"/>
      <c r="E44" s="11"/>
      <c r="F44" s="11"/>
      <c r="G44" s="11"/>
      <c r="H44" s="11"/>
      <c r="I44" s="11"/>
      <c r="J44" s="11"/>
      <c r="K44" s="11"/>
      <c r="L44" s="11"/>
      <c r="M44" s="52"/>
    </row>
    <row r="45" spans="1:13" ht="16.2">
      <c r="A45" s="37"/>
      <c r="B45" s="37" t="s">
        <v>8</v>
      </c>
      <c r="C45" s="37"/>
      <c r="D45" s="39"/>
      <c r="E45" s="39"/>
      <c r="F45" s="11"/>
      <c r="G45" s="11"/>
      <c r="H45" s="11"/>
      <c r="I45" s="40"/>
      <c r="J45" s="11"/>
      <c r="K45" s="11"/>
      <c r="L45" s="11"/>
      <c r="M45" s="52"/>
    </row>
    <row r="46" spans="1:13" ht="15.6">
      <c r="A46" s="1"/>
      <c r="B46" s="1"/>
      <c r="C46" s="1"/>
      <c r="D46" s="1"/>
      <c r="E46" s="1"/>
      <c r="F46" s="1"/>
      <c r="G46" s="1"/>
      <c r="H46" s="1"/>
      <c r="I46" s="1"/>
      <c r="J46" s="1"/>
      <c r="K46" s="1"/>
      <c r="L46" s="1"/>
      <c r="M46" s="1"/>
    </row>
    <row r="47" spans="1:13" ht="15.6">
      <c r="A47" s="1"/>
      <c r="B47" s="1"/>
      <c r="C47" s="1"/>
      <c r="D47" s="1"/>
      <c r="E47" s="1"/>
      <c r="F47" s="1"/>
      <c r="G47" s="1"/>
      <c r="H47" s="1"/>
      <c r="I47" s="1"/>
      <c r="J47" s="1"/>
      <c r="K47" s="1"/>
      <c r="L47" s="1"/>
      <c r="M47" s="1"/>
    </row>
    <row r="48" spans="1:13" ht="15.6">
      <c r="A48" s="1"/>
      <c r="B48" s="1"/>
      <c r="C48" s="1"/>
      <c r="D48" s="1"/>
      <c r="E48" s="1"/>
      <c r="F48" s="1"/>
      <c r="G48" s="1"/>
      <c r="H48" s="1"/>
      <c r="I48" s="1"/>
      <c r="J48" s="1"/>
      <c r="K48" s="1"/>
      <c r="L48" s="1"/>
      <c r="M48" s="1"/>
    </row>
    <row r="49" spans="1:13">
      <c r="A49" s="192" t="s">
        <v>249</v>
      </c>
      <c r="B49" s="192"/>
      <c r="C49" s="192"/>
      <c r="D49" s="192"/>
      <c r="E49" s="192"/>
      <c r="F49" s="192"/>
      <c r="G49" s="192"/>
      <c r="H49" s="192"/>
      <c r="I49" s="192"/>
      <c r="J49" s="192"/>
      <c r="K49" s="192"/>
      <c r="L49" s="192"/>
      <c r="M49" s="192"/>
    </row>
    <row r="50" spans="1:13" ht="17.399999999999999" customHeight="1">
      <c r="A50" s="192"/>
      <c r="B50" s="192"/>
      <c r="C50" s="192"/>
      <c r="D50" s="192"/>
      <c r="E50" s="192"/>
      <c r="F50" s="192"/>
      <c r="G50" s="192"/>
      <c r="H50" s="192"/>
      <c r="I50" s="192"/>
      <c r="J50" s="192"/>
      <c r="K50" s="192"/>
      <c r="L50" s="192"/>
      <c r="M50" s="192"/>
    </row>
    <row r="51" spans="1:13" ht="15.6">
      <c r="A51" s="50"/>
      <c r="B51" s="50"/>
      <c r="C51" s="50"/>
      <c r="D51" s="50"/>
      <c r="E51" s="50"/>
      <c r="F51" s="50"/>
      <c r="G51" s="50"/>
      <c r="H51" s="50"/>
      <c r="I51" s="143"/>
      <c r="J51" s="143"/>
      <c r="K51" s="148" t="s">
        <v>112</v>
      </c>
      <c r="L51" s="50"/>
      <c r="M51" s="50"/>
    </row>
    <row r="52" spans="1:13" s="1" customFormat="1" ht="15.6">
      <c r="A52" s="41" t="s">
        <v>254</v>
      </c>
      <c r="B52" s="87"/>
      <c r="C52" s="82"/>
      <c r="D52" s="87"/>
      <c r="E52" s="11"/>
      <c r="F52" s="11"/>
      <c r="G52" s="11"/>
      <c r="H52" s="11"/>
      <c r="I52" s="147"/>
      <c r="J52" s="150" t="s">
        <v>114</v>
      </c>
      <c r="K52" s="168">
        <v>0.3</v>
      </c>
      <c r="L52" s="11"/>
      <c r="M52" s="148" t="s">
        <v>110</v>
      </c>
    </row>
    <row r="53" spans="1:13" s="1" customFormat="1" ht="15.6">
      <c r="A53" s="41" t="s">
        <v>255</v>
      </c>
      <c r="B53" s="87"/>
      <c r="C53" s="83"/>
      <c r="D53" s="87"/>
      <c r="E53" s="11"/>
      <c r="F53" s="11"/>
      <c r="G53" s="11"/>
      <c r="H53" s="11"/>
      <c r="I53" s="147"/>
      <c r="J53" s="150" t="s">
        <v>113</v>
      </c>
      <c r="K53" s="168">
        <v>0.15</v>
      </c>
      <c r="L53" s="148" t="s">
        <v>111</v>
      </c>
      <c r="M53" s="168">
        <v>0.7</v>
      </c>
    </row>
    <row r="54" spans="1:13" s="1" customFormat="1" ht="15.6">
      <c r="A54" s="41" t="s">
        <v>257</v>
      </c>
      <c r="B54" s="87"/>
      <c r="C54" s="87"/>
      <c r="D54" s="83"/>
      <c r="E54" s="11"/>
      <c r="F54" s="11"/>
      <c r="G54" s="11"/>
      <c r="H54" s="11"/>
      <c r="I54" s="147"/>
      <c r="J54" s="150" t="s">
        <v>206</v>
      </c>
      <c r="K54" s="168">
        <v>0.25</v>
      </c>
      <c r="L54" s="148" t="s">
        <v>111</v>
      </c>
      <c r="M54" s="168">
        <v>0.6</v>
      </c>
    </row>
    <row r="55" spans="1:13" s="1" customFormat="1" ht="15.6">
      <c r="A55" s="41" t="s">
        <v>256</v>
      </c>
      <c r="B55" s="83"/>
      <c r="C55" s="87"/>
      <c r="D55" s="87"/>
      <c r="E55" s="11"/>
      <c r="F55" s="11"/>
      <c r="G55" s="11"/>
      <c r="H55" s="11"/>
      <c r="I55" s="147"/>
      <c r="J55" s="150" t="s">
        <v>205</v>
      </c>
      <c r="K55" s="168">
        <v>0.35</v>
      </c>
      <c r="L55" s="148" t="s">
        <v>111</v>
      </c>
      <c r="M55" s="168">
        <v>0.4</v>
      </c>
    </row>
    <row r="56" spans="1:13">
      <c r="A56" s="50"/>
      <c r="B56" s="50"/>
      <c r="C56" s="50"/>
      <c r="D56" s="50"/>
      <c r="E56" s="50"/>
      <c r="F56" s="50"/>
      <c r="G56" s="50"/>
      <c r="H56" s="50"/>
      <c r="I56" s="50"/>
      <c r="J56" s="50"/>
      <c r="K56" s="50"/>
      <c r="L56" s="50"/>
      <c r="M56" s="50"/>
    </row>
    <row r="57" spans="1:13" ht="15.6">
      <c r="A57" s="11" t="s">
        <v>42</v>
      </c>
      <c r="B57" s="11" t="s">
        <v>121</v>
      </c>
      <c r="C57" s="11"/>
      <c r="D57" s="11"/>
      <c r="E57" s="11"/>
      <c r="F57" s="11"/>
      <c r="G57" s="11"/>
      <c r="H57" s="11"/>
      <c r="I57" s="11"/>
      <c r="J57" s="11"/>
      <c r="K57" s="11"/>
      <c r="L57" s="11"/>
      <c r="M57" s="52"/>
    </row>
    <row r="58" spans="1:13" ht="16.2">
      <c r="A58" s="37"/>
      <c r="B58" s="37" t="s">
        <v>8</v>
      </c>
      <c r="C58" s="37"/>
      <c r="D58" s="39"/>
      <c r="E58" s="39"/>
      <c r="F58" s="11"/>
      <c r="G58" s="11"/>
      <c r="H58" s="11"/>
      <c r="I58" s="40"/>
      <c r="J58" s="11"/>
      <c r="K58" s="11"/>
      <c r="L58" s="11"/>
      <c r="M58" s="52"/>
    </row>
    <row r="62" spans="1:13" ht="15.6">
      <c r="A62" s="11" t="s">
        <v>87</v>
      </c>
      <c r="B62" s="11" t="s">
        <v>122</v>
      </c>
      <c r="C62" s="11"/>
      <c r="D62" s="11"/>
      <c r="E62" s="11"/>
      <c r="F62" s="11"/>
      <c r="G62" s="11"/>
      <c r="H62" s="11"/>
      <c r="I62" s="11"/>
      <c r="J62" s="11"/>
      <c r="K62" s="11"/>
      <c r="L62" s="11"/>
      <c r="M62" s="52"/>
    </row>
    <row r="63" spans="1:13" ht="16.2">
      <c r="A63" s="37"/>
      <c r="B63" s="37" t="s">
        <v>8</v>
      </c>
      <c r="C63" s="37"/>
      <c r="D63" s="39"/>
      <c r="E63" s="39"/>
      <c r="F63" s="11"/>
      <c r="G63" s="11"/>
      <c r="H63" s="11"/>
      <c r="I63" s="40"/>
      <c r="J63" s="11"/>
      <c r="K63" s="11"/>
      <c r="L63" s="11"/>
      <c r="M63" s="52"/>
    </row>
  </sheetData>
  <mergeCells count="3">
    <mergeCell ref="A3:M3"/>
    <mergeCell ref="A49:M50"/>
    <mergeCell ref="A42:M4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B2137-862C-45E5-8C52-69DE3AA50FE1}">
  <dimension ref="A1:XEZ82"/>
  <sheetViews>
    <sheetView zoomScaleNormal="100" workbookViewId="0"/>
  </sheetViews>
  <sheetFormatPr defaultColWidth="8.6640625" defaultRowHeight="15.6"/>
  <cols>
    <col min="1" max="1" width="22.88671875" style="19" customWidth="1"/>
    <col min="2" max="8" width="15.6640625" style="19" customWidth="1"/>
    <col min="9" max="13" width="8.88671875" style="19" customWidth="1"/>
    <col min="14" max="16384" width="8.6640625" style="19"/>
  </cols>
  <sheetData>
    <row r="1" spans="1:13" ht="18">
      <c r="A1" s="49" t="s">
        <v>165</v>
      </c>
      <c r="B1" s="24"/>
      <c r="C1" s="37" t="s">
        <v>78</v>
      </c>
      <c r="D1" s="11"/>
      <c r="E1" s="11"/>
      <c r="F1" s="11"/>
      <c r="G1" s="11"/>
      <c r="H1" s="11"/>
      <c r="I1" s="11"/>
      <c r="J1" s="11"/>
      <c r="K1" s="11"/>
      <c r="L1" s="11"/>
      <c r="M1" s="11"/>
    </row>
    <row r="2" spans="1:13">
      <c r="A2" s="11"/>
      <c r="B2" s="11"/>
      <c r="C2" s="11"/>
      <c r="D2" s="11"/>
      <c r="E2" s="11"/>
      <c r="F2" s="11"/>
      <c r="G2" s="11"/>
      <c r="H2" s="11"/>
      <c r="I2" s="11"/>
      <c r="J2" s="11"/>
      <c r="K2" s="11"/>
      <c r="L2" s="11"/>
      <c r="M2" s="11"/>
    </row>
    <row r="3" spans="1:13" s="133" customFormat="1">
      <c r="A3" s="11" t="s">
        <v>211</v>
      </c>
      <c r="B3" s="11"/>
      <c r="C3" s="11"/>
      <c r="D3" s="11"/>
      <c r="E3" s="11"/>
      <c r="F3" s="11"/>
      <c r="G3" s="24"/>
      <c r="H3" s="25"/>
      <c r="I3" s="132"/>
      <c r="J3" s="24"/>
      <c r="K3" s="24"/>
      <c r="L3" s="24"/>
      <c r="M3" s="24"/>
    </row>
    <row r="4" spans="1:13">
      <c r="A4" s="20"/>
      <c r="B4" s="20"/>
      <c r="C4" s="11"/>
      <c r="D4" s="11"/>
      <c r="E4" s="11"/>
      <c r="F4" s="11"/>
      <c r="G4" s="11"/>
      <c r="H4" s="11"/>
      <c r="I4" s="11"/>
      <c r="J4" s="11"/>
      <c r="K4" s="11"/>
      <c r="L4" s="11"/>
      <c r="M4" s="11"/>
    </row>
    <row r="5" spans="1:13">
      <c r="A5" s="229" t="s">
        <v>166</v>
      </c>
      <c r="B5" s="223" t="s">
        <v>2</v>
      </c>
      <c r="C5" s="224"/>
      <c r="D5" s="224"/>
      <c r="E5" s="224"/>
      <c r="F5" s="224"/>
      <c r="G5" s="225"/>
      <c r="H5" s="11"/>
      <c r="I5" s="11"/>
      <c r="J5" s="11"/>
      <c r="K5" s="11"/>
      <c r="L5" s="11"/>
      <c r="M5" s="11"/>
    </row>
    <row r="6" spans="1:13">
      <c r="A6" s="230"/>
      <c r="B6" s="26">
        <v>12</v>
      </c>
      <c r="C6" s="26">
        <v>24</v>
      </c>
      <c r="D6" s="26">
        <v>36</v>
      </c>
      <c r="E6" s="26">
        <v>48</v>
      </c>
      <c r="F6" s="26">
        <v>60</v>
      </c>
      <c r="G6" s="26">
        <v>72</v>
      </c>
      <c r="H6" s="11"/>
      <c r="I6" s="11"/>
      <c r="J6" s="11"/>
      <c r="K6" s="11"/>
      <c r="L6" s="11"/>
      <c r="M6" s="11"/>
    </row>
    <row r="7" spans="1:13">
      <c r="A7" s="27">
        <v>2018</v>
      </c>
      <c r="B7" s="28">
        <v>3742</v>
      </c>
      <c r="C7" s="28">
        <v>4715</v>
      </c>
      <c r="D7" s="28">
        <v>5116</v>
      </c>
      <c r="E7" s="28">
        <v>5372</v>
      </c>
      <c r="F7" s="28">
        <v>5533</v>
      </c>
      <c r="G7" s="28">
        <v>5588</v>
      </c>
      <c r="H7" s="11"/>
      <c r="I7" s="11"/>
      <c r="J7" s="11"/>
      <c r="K7" s="11"/>
      <c r="L7" s="11"/>
      <c r="M7" s="11"/>
    </row>
    <row r="8" spans="1:13" s="77" customFormat="1">
      <c r="A8" s="27">
        <v>2019</v>
      </c>
      <c r="B8" s="28">
        <v>2986</v>
      </c>
      <c r="C8" s="28">
        <v>3703</v>
      </c>
      <c r="D8" s="28">
        <v>4036</v>
      </c>
      <c r="E8" s="28">
        <v>4258</v>
      </c>
      <c r="F8" s="28">
        <v>4343</v>
      </c>
      <c r="G8" s="28"/>
      <c r="H8" s="68"/>
      <c r="I8" s="68"/>
      <c r="J8" s="68"/>
      <c r="K8" s="68"/>
      <c r="L8" s="68"/>
      <c r="M8" s="11"/>
    </row>
    <row r="9" spans="1:13">
      <c r="A9" s="27">
        <v>2020</v>
      </c>
      <c r="B9" s="28">
        <v>3846</v>
      </c>
      <c r="C9" s="28">
        <v>4884</v>
      </c>
      <c r="D9" s="28">
        <v>5289</v>
      </c>
      <c r="E9" s="28">
        <v>5606</v>
      </c>
      <c r="F9" s="28"/>
      <c r="G9" s="28"/>
      <c r="H9" s="11"/>
      <c r="I9" s="11"/>
      <c r="J9" s="11"/>
      <c r="K9" s="11"/>
      <c r="L9" s="11"/>
      <c r="M9" s="11"/>
    </row>
    <row r="10" spans="1:13">
      <c r="A10" s="27">
        <v>2021</v>
      </c>
      <c r="B10" s="28">
        <v>3571</v>
      </c>
      <c r="C10" s="28">
        <v>4492</v>
      </c>
      <c r="D10" s="28">
        <v>4851</v>
      </c>
      <c r="E10" s="28"/>
      <c r="F10" s="28"/>
      <c r="G10" s="28"/>
      <c r="H10" s="11"/>
      <c r="I10" s="11"/>
      <c r="J10" s="11"/>
      <c r="K10" s="11"/>
      <c r="L10" s="11"/>
      <c r="M10" s="11"/>
    </row>
    <row r="11" spans="1:13">
      <c r="A11" s="27">
        <v>2022</v>
      </c>
      <c r="B11" s="28">
        <v>3214</v>
      </c>
      <c r="C11" s="28">
        <v>4050</v>
      </c>
      <c r="D11" s="28"/>
      <c r="E11" s="28"/>
      <c r="F11" s="28"/>
      <c r="G11" s="28"/>
      <c r="H11" s="11"/>
      <c r="I11" s="11"/>
      <c r="J11" s="11"/>
      <c r="K11" s="11"/>
      <c r="L11" s="11"/>
      <c r="M11" s="11"/>
    </row>
    <row r="12" spans="1:13">
      <c r="A12" s="27">
        <v>2023</v>
      </c>
      <c r="B12" s="28">
        <v>3055</v>
      </c>
      <c r="C12" s="28"/>
      <c r="D12" s="28"/>
      <c r="E12" s="28"/>
      <c r="F12" s="28"/>
      <c r="G12" s="28"/>
      <c r="H12" s="11"/>
      <c r="I12" s="11"/>
      <c r="J12" s="11"/>
      <c r="K12" s="11"/>
      <c r="L12" s="11"/>
      <c r="M12" s="11"/>
    </row>
    <row r="13" spans="1:13">
      <c r="A13" s="11"/>
      <c r="B13" s="11"/>
      <c r="C13" s="11"/>
      <c r="D13" s="11"/>
      <c r="E13" s="11"/>
      <c r="F13" s="11"/>
      <c r="G13" s="11"/>
      <c r="H13" s="11"/>
      <c r="I13" s="11"/>
      <c r="J13" s="11"/>
      <c r="K13" s="11"/>
      <c r="L13" s="11"/>
      <c r="M13" s="11"/>
    </row>
    <row r="14" spans="1:13" ht="15.6" hidden="1" customHeight="1">
      <c r="A14" s="204" t="s">
        <v>0</v>
      </c>
      <c r="B14" s="26" t="s">
        <v>3</v>
      </c>
      <c r="C14" s="26"/>
      <c r="D14" s="26"/>
      <c r="E14" s="26"/>
      <c r="F14" s="26"/>
      <c r="G14" s="26"/>
      <c r="H14" s="11"/>
      <c r="I14" s="11"/>
      <c r="J14" s="11"/>
      <c r="K14" s="11"/>
      <c r="L14" s="11"/>
      <c r="M14" s="11"/>
    </row>
    <row r="15" spans="1:13" ht="15.6" hidden="1" customHeight="1">
      <c r="A15" s="204"/>
      <c r="B15" s="26">
        <v>12</v>
      </c>
      <c r="C15" s="26">
        <v>24</v>
      </c>
      <c r="D15" s="26">
        <v>36</v>
      </c>
      <c r="E15" s="26">
        <v>48</v>
      </c>
      <c r="F15" s="26">
        <v>60</v>
      </c>
      <c r="G15" s="26">
        <v>72</v>
      </c>
      <c r="H15" s="11"/>
      <c r="I15" s="11"/>
      <c r="J15" s="11"/>
      <c r="K15" s="11"/>
      <c r="L15" s="11"/>
      <c r="M15" s="11"/>
    </row>
    <row r="16" spans="1:13" ht="15.6" hidden="1" customHeight="1">
      <c r="A16" s="27">
        <v>2018</v>
      </c>
      <c r="B16" s="28" t="e">
        <f>B7+#REF!</f>
        <v>#REF!</v>
      </c>
      <c r="C16" s="28" t="e">
        <f>ROUND(B16*#REF!,0)</f>
        <v>#REF!</v>
      </c>
      <c r="D16" s="28" t="e">
        <f>ROUND(C16*#REF!,0)</f>
        <v>#REF!</v>
      </c>
      <c r="E16" s="28" t="e">
        <f>ROUND(D16*#REF!,0)</f>
        <v>#REF!</v>
      </c>
      <c r="F16" s="28" t="e">
        <f>ROUND(E16*#REF!,0)</f>
        <v>#REF!</v>
      </c>
      <c r="G16" s="28" t="e">
        <f>ROUND(F16*#REF!,0)</f>
        <v>#REF!</v>
      </c>
      <c r="H16" s="11"/>
      <c r="I16" s="11"/>
      <c r="J16" s="11"/>
      <c r="K16" s="11"/>
      <c r="L16" s="11"/>
      <c r="M16" s="11"/>
    </row>
    <row r="17" spans="1:13" ht="15.6" hidden="1" customHeight="1">
      <c r="A17" s="27">
        <v>2019</v>
      </c>
      <c r="B17" s="28" t="e">
        <f>B8+#REF!</f>
        <v>#REF!</v>
      </c>
      <c r="C17" s="28" t="e">
        <f>ROUND(B17*#REF!,0)</f>
        <v>#REF!</v>
      </c>
      <c r="D17" s="28" t="e">
        <f>ROUND(C17*#REF!,0)</f>
        <v>#REF!</v>
      </c>
      <c r="E17" s="28" t="e">
        <f>ROUND(D17*#REF!,0)</f>
        <v>#REF!</v>
      </c>
      <c r="F17" s="28" t="e">
        <f>ROUND(E17*#REF!,0)</f>
        <v>#REF!</v>
      </c>
      <c r="G17" s="28"/>
      <c r="H17" s="11"/>
      <c r="I17" s="11"/>
      <c r="J17" s="11"/>
      <c r="K17" s="11"/>
      <c r="L17" s="11"/>
      <c r="M17" s="11"/>
    </row>
    <row r="18" spans="1:13" ht="15.6" hidden="1" customHeight="1">
      <c r="A18" s="27">
        <v>2020</v>
      </c>
      <c r="B18" s="28" t="e">
        <f>B9+#REF!</f>
        <v>#REF!</v>
      </c>
      <c r="C18" s="28" t="e">
        <f>ROUND(B18*#REF!,0)</f>
        <v>#REF!</v>
      </c>
      <c r="D18" s="28" t="e">
        <f>ROUND(C18*#REF!,0)</f>
        <v>#REF!</v>
      </c>
      <c r="E18" s="28" t="e">
        <f>ROUND(D18*#REF!,0)</f>
        <v>#REF!</v>
      </c>
      <c r="F18" s="28"/>
      <c r="G18" s="28"/>
      <c r="H18" s="11"/>
      <c r="I18" s="11"/>
      <c r="J18" s="11"/>
      <c r="K18" s="11"/>
      <c r="L18" s="11"/>
      <c r="M18" s="11"/>
    </row>
    <row r="19" spans="1:13" ht="15.6" hidden="1" customHeight="1">
      <c r="A19" s="27">
        <v>2021</v>
      </c>
      <c r="B19" s="28" t="e">
        <f>B10+#REF!</f>
        <v>#REF!</v>
      </c>
      <c r="C19" s="28" t="e">
        <f>ROUND(B19*#REF!,0)</f>
        <v>#REF!</v>
      </c>
      <c r="D19" s="28" t="e">
        <f>ROUND(C19*#REF!,0)</f>
        <v>#REF!</v>
      </c>
      <c r="E19" s="28"/>
      <c r="F19" s="28"/>
      <c r="G19" s="28"/>
      <c r="H19" s="11"/>
      <c r="I19" s="11"/>
      <c r="J19" s="11"/>
      <c r="K19" s="11"/>
      <c r="L19" s="11"/>
      <c r="M19" s="11"/>
    </row>
    <row r="20" spans="1:13" ht="15.6" hidden="1" customHeight="1">
      <c r="A20" s="27">
        <v>2022</v>
      </c>
      <c r="B20" s="28" t="e">
        <f>B11+#REF!</f>
        <v>#REF!</v>
      </c>
      <c r="C20" s="28" t="e">
        <f>ROUND(B20*#REF!,0)</f>
        <v>#REF!</v>
      </c>
      <c r="D20" s="28"/>
      <c r="E20" s="28"/>
      <c r="F20" s="28"/>
      <c r="G20" s="28"/>
      <c r="H20" s="11"/>
      <c r="I20" s="11"/>
      <c r="J20" s="11"/>
      <c r="K20" s="11"/>
      <c r="L20" s="11"/>
      <c r="M20" s="11"/>
    </row>
    <row r="21" spans="1:13" ht="15.6" hidden="1" customHeight="1">
      <c r="A21" s="27">
        <v>2023</v>
      </c>
      <c r="B21" s="28" t="e">
        <f>B12+#REF!</f>
        <v>#REF!</v>
      </c>
      <c r="C21" s="28"/>
      <c r="D21" s="28"/>
      <c r="E21" s="28"/>
      <c r="F21" s="28"/>
      <c r="G21" s="28"/>
      <c r="H21" s="11"/>
      <c r="I21" s="11"/>
      <c r="J21" s="11"/>
      <c r="K21" s="11"/>
      <c r="L21" s="11"/>
      <c r="M21" s="11"/>
    </row>
    <row r="22" spans="1:13" ht="15.6" hidden="1" customHeight="1">
      <c r="A22" s="11"/>
      <c r="B22" s="11"/>
      <c r="C22" s="11"/>
      <c r="D22" s="11"/>
      <c r="E22" s="11"/>
      <c r="F22" s="11"/>
      <c r="G22" s="11"/>
      <c r="H22" s="11"/>
      <c r="I22" s="11"/>
      <c r="J22" s="11"/>
      <c r="K22" s="11"/>
      <c r="L22" s="11"/>
      <c r="M22" s="11"/>
    </row>
    <row r="23" spans="1:13" ht="15.6" hidden="1" customHeight="1">
      <c r="A23" s="204" t="s">
        <v>0</v>
      </c>
      <c r="B23" s="26" t="s">
        <v>4</v>
      </c>
      <c r="C23" s="26"/>
      <c r="D23" s="26"/>
      <c r="E23" s="26"/>
      <c r="F23" s="26"/>
      <c r="G23" s="26"/>
      <c r="H23" s="11"/>
      <c r="I23" s="11"/>
      <c r="J23" s="11"/>
      <c r="K23" s="11"/>
      <c r="L23" s="11"/>
      <c r="M23" s="11"/>
    </row>
    <row r="24" spans="1:13" ht="15.6" hidden="1" customHeight="1">
      <c r="A24" s="204"/>
      <c r="B24" s="26">
        <v>12</v>
      </c>
      <c r="C24" s="26">
        <v>24</v>
      </c>
      <c r="D24" s="26">
        <v>36</v>
      </c>
      <c r="E24" s="26">
        <v>48</v>
      </c>
      <c r="F24" s="26">
        <v>60</v>
      </c>
      <c r="G24" s="26">
        <v>72</v>
      </c>
      <c r="H24" s="11"/>
      <c r="I24" s="11"/>
      <c r="J24" s="11"/>
      <c r="K24" s="11"/>
      <c r="L24" s="11"/>
      <c r="M24" s="11"/>
    </row>
    <row r="25" spans="1:13" ht="15.6" hidden="1" customHeight="1">
      <c r="A25" s="27">
        <v>2018</v>
      </c>
      <c r="B25" s="28">
        <v>253</v>
      </c>
      <c r="C25" s="28" t="e">
        <f>#REF!-#REF!</f>
        <v>#REF!</v>
      </c>
      <c r="D25" s="28" t="e">
        <f>#REF!-#REF!</f>
        <v>#REF!</v>
      </c>
      <c r="E25" s="28" t="e">
        <f>#REF!-#REF!</f>
        <v>#REF!</v>
      </c>
      <c r="F25" s="28" t="e">
        <f>#REF!-#REF!</f>
        <v>#REF!</v>
      </c>
      <c r="G25" s="28" t="e">
        <f>#REF!-#REF!</f>
        <v>#REF!</v>
      </c>
      <c r="H25" s="11"/>
      <c r="I25" s="11"/>
      <c r="J25" s="11"/>
      <c r="K25" s="11"/>
      <c r="L25" s="11"/>
      <c r="M25" s="11"/>
    </row>
    <row r="26" spans="1:13" ht="15.6" hidden="1" customHeight="1">
      <c r="A26" s="27">
        <v>2019</v>
      </c>
      <c r="B26" s="28">
        <v>1015</v>
      </c>
      <c r="C26" s="28" t="e">
        <f>#REF!-#REF!</f>
        <v>#REF!</v>
      </c>
      <c r="D26" s="28" t="e">
        <f>#REF!-#REF!</f>
        <v>#REF!</v>
      </c>
      <c r="E26" s="28">
        <v>303</v>
      </c>
      <c r="F26" s="28" t="e">
        <f>#REF!-#REF!</f>
        <v>#REF!</v>
      </c>
      <c r="G26" s="28"/>
      <c r="H26" s="11"/>
      <c r="I26" s="11"/>
      <c r="J26" s="11"/>
      <c r="K26" s="11"/>
      <c r="L26" s="11"/>
      <c r="M26" s="11"/>
    </row>
    <row r="27" spans="1:13" ht="15.6" hidden="1" customHeight="1">
      <c r="A27" s="27">
        <v>2020</v>
      </c>
      <c r="B27" s="28">
        <v>406</v>
      </c>
      <c r="C27" s="28" t="e">
        <f>#REF!-#REF!</f>
        <v>#REF!</v>
      </c>
      <c r="D27" s="28" t="e">
        <f>#REF!-#REF!</f>
        <v>#REF!</v>
      </c>
      <c r="E27" s="28" t="e">
        <f>#REF!-#REF!</f>
        <v>#REF!</v>
      </c>
      <c r="F27" s="28"/>
      <c r="G27" s="28"/>
      <c r="H27" s="11"/>
      <c r="I27" s="11"/>
      <c r="J27" s="11"/>
      <c r="K27" s="11"/>
      <c r="L27" s="11"/>
      <c r="M27" s="11"/>
    </row>
    <row r="28" spans="1:13" ht="15.6" hidden="1" customHeight="1">
      <c r="A28" s="27">
        <v>2021</v>
      </c>
      <c r="B28" s="28">
        <v>542</v>
      </c>
      <c r="C28" s="28" t="e">
        <f>#REF!-#REF!</f>
        <v>#REF!</v>
      </c>
      <c r="D28" s="28" t="e">
        <f>#REF!-#REF!</f>
        <v>#REF!</v>
      </c>
      <c r="E28" s="28"/>
      <c r="F28" s="28"/>
      <c r="G28" s="28"/>
      <c r="H28" s="11"/>
      <c r="I28" s="11"/>
      <c r="J28" s="11"/>
      <c r="K28" s="11"/>
      <c r="L28" s="11"/>
      <c r="M28" s="11"/>
    </row>
    <row r="29" spans="1:13" ht="15.6" hidden="1" customHeight="1">
      <c r="A29" s="27">
        <v>2022</v>
      </c>
      <c r="B29" s="28">
        <v>782</v>
      </c>
      <c r="C29" s="28" t="e">
        <f>#REF!-#REF!</f>
        <v>#REF!</v>
      </c>
      <c r="D29" s="28"/>
      <c r="E29" s="28"/>
      <c r="F29" s="28"/>
      <c r="G29" s="28"/>
      <c r="H29" s="11"/>
      <c r="I29" s="11"/>
      <c r="J29" s="11"/>
      <c r="K29" s="11"/>
      <c r="L29" s="11"/>
      <c r="M29" s="11"/>
    </row>
    <row r="30" spans="1:13" ht="15.6" hidden="1" customHeight="1">
      <c r="A30" s="27">
        <v>2023</v>
      </c>
      <c r="B30" s="28">
        <v>1184</v>
      </c>
      <c r="C30" s="28"/>
      <c r="D30" s="28"/>
      <c r="E30" s="28"/>
      <c r="F30" s="28"/>
      <c r="G30" s="28"/>
      <c r="H30" s="11"/>
      <c r="I30" s="11"/>
      <c r="J30" s="11"/>
      <c r="K30" s="11"/>
      <c r="L30" s="11"/>
      <c r="M30" s="11"/>
    </row>
    <row r="31" spans="1:13">
      <c r="A31" s="29"/>
      <c r="B31" s="30"/>
      <c r="C31" s="30"/>
      <c r="D31" s="30"/>
      <c r="E31" s="30"/>
      <c r="F31" s="30"/>
      <c r="G31" s="30"/>
      <c r="H31" s="11"/>
      <c r="I31" s="11"/>
      <c r="J31" s="11"/>
      <c r="K31" s="11"/>
      <c r="L31" s="11"/>
      <c r="M31" s="11"/>
    </row>
    <row r="32" spans="1:13">
      <c r="A32" s="204" t="s">
        <v>166</v>
      </c>
      <c r="B32" s="223" t="s">
        <v>1</v>
      </c>
      <c r="C32" s="224"/>
      <c r="D32" s="224"/>
      <c r="E32" s="224"/>
      <c r="F32" s="224"/>
      <c r="G32" s="225"/>
      <c r="H32" s="11"/>
      <c r="I32" s="11"/>
      <c r="J32" s="11"/>
      <c r="K32" s="11"/>
      <c r="L32" s="11"/>
      <c r="M32" s="11"/>
    </row>
    <row r="33" spans="1:13">
      <c r="A33" s="204"/>
      <c r="B33" s="26">
        <v>12</v>
      </c>
      <c r="C33" s="26">
        <v>24</v>
      </c>
      <c r="D33" s="26">
        <v>36</v>
      </c>
      <c r="E33" s="26">
        <v>48</v>
      </c>
      <c r="F33" s="26">
        <v>60</v>
      </c>
      <c r="G33" s="26">
        <v>72</v>
      </c>
      <c r="H33" s="11"/>
      <c r="I33" s="11"/>
      <c r="J33" s="11"/>
      <c r="K33" s="11"/>
      <c r="L33" s="11"/>
      <c r="M33" s="11"/>
    </row>
    <row r="34" spans="1:13">
      <c r="A34" s="27">
        <v>2018</v>
      </c>
      <c r="B34" s="28" t="s">
        <v>5</v>
      </c>
      <c r="C34" s="28" t="s">
        <v>5</v>
      </c>
      <c r="D34" s="28" t="s">
        <v>5</v>
      </c>
      <c r="E34" s="28" t="s">
        <v>5</v>
      </c>
      <c r="F34" s="28" t="s">
        <v>5</v>
      </c>
      <c r="G34" s="28">
        <v>7706</v>
      </c>
      <c r="H34" s="11"/>
      <c r="I34" s="11"/>
      <c r="J34" s="11"/>
      <c r="K34" s="11"/>
      <c r="L34" s="11"/>
      <c r="M34" s="11"/>
    </row>
    <row r="35" spans="1:13">
      <c r="A35" s="27">
        <v>2019</v>
      </c>
      <c r="B35" s="28" t="s">
        <v>5</v>
      </c>
      <c r="C35" s="28" t="s">
        <v>5</v>
      </c>
      <c r="D35" s="28" t="s">
        <v>5</v>
      </c>
      <c r="E35" s="28" t="s">
        <v>5</v>
      </c>
      <c r="F35" s="28">
        <v>7435</v>
      </c>
      <c r="G35" s="28"/>
      <c r="H35" s="11"/>
      <c r="I35" s="11"/>
      <c r="J35" s="11"/>
      <c r="K35" s="11"/>
      <c r="L35" s="11"/>
      <c r="M35" s="11"/>
    </row>
    <row r="36" spans="1:13">
      <c r="A36" s="27">
        <v>2020</v>
      </c>
      <c r="B36" s="28" t="s">
        <v>5</v>
      </c>
      <c r="C36" s="28" t="s">
        <v>5</v>
      </c>
      <c r="D36" s="28" t="s">
        <v>5</v>
      </c>
      <c r="E36" s="28">
        <v>7692</v>
      </c>
      <c r="F36" s="28"/>
      <c r="G36" s="28"/>
      <c r="H36" s="11"/>
      <c r="I36" s="11"/>
      <c r="J36" s="11"/>
      <c r="K36" s="11"/>
      <c r="L36" s="11"/>
      <c r="M36" s="11"/>
    </row>
    <row r="37" spans="1:13">
      <c r="A37" s="27">
        <v>2021</v>
      </c>
      <c r="B37" s="28" t="s">
        <v>5</v>
      </c>
      <c r="C37" s="28" t="s">
        <v>5</v>
      </c>
      <c r="D37" s="28">
        <v>7047</v>
      </c>
      <c r="E37" s="28"/>
      <c r="F37" s="28"/>
      <c r="G37" s="28"/>
      <c r="H37" s="11"/>
      <c r="I37" s="11"/>
      <c r="J37" s="11"/>
      <c r="K37" s="11"/>
      <c r="L37" s="11"/>
      <c r="M37" s="11"/>
    </row>
    <row r="38" spans="1:13">
      <c r="A38" s="27">
        <v>2022</v>
      </c>
      <c r="B38" s="28" t="s">
        <v>5</v>
      </c>
      <c r="C38" s="28">
        <v>5630</v>
      </c>
      <c r="D38" s="28"/>
      <c r="E38" s="28"/>
      <c r="F38" s="28"/>
      <c r="G38" s="28"/>
      <c r="H38" s="11"/>
      <c r="I38" s="11"/>
      <c r="J38" s="11"/>
      <c r="K38" s="11"/>
      <c r="L38" s="11"/>
      <c r="M38" s="11"/>
    </row>
    <row r="39" spans="1:13">
      <c r="A39" s="27">
        <v>2023</v>
      </c>
      <c r="B39" s="28">
        <v>4239</v>
      </c>
      <c r="C39" s="28"/>
      <c r="D39" s="28"/>
      <c r="E39" s="28"/>
      <c r="F39" s="28"/>
      <c r="G39" s="28"/>
      <c r="H39" s="11"/>
      <c r="I39" s="11"/>
      <c r="J39" s="11"/>
      <c r="K39" s="11"/>
      <c r="L39" s="11"/>
      <c r="M39" s="11"/>
    </row>
    <row r="40" spans="1:13">
      <c r="A40" s="11"/>
      <c r="B40" s="11"/>
      <c r="C40" s="11"/>
      <c r="D40" s="11"/>
      <c r="E40" s="11"/>
      <c r="F40" s="11"/>
      <c r="G40" s="11"/>
      <c r="H40" s="11"/>
      <c r="I40" s="11"/>
      <c r="J40" s="11"/>
      <c r="K40" s="11"/>
      <c r="L40" s="11"/>
      <c r="M40" s="11"/>
    </row>
    <row r="41" spans="1:13">
      <c r="A41" s="228"/>
      <c r="B41" s="228"/>
      <c r="C41" s="228"/>
      <c r="D41" s="26" t="s">
        <v>6</v>
      </c>
      <c r="E41" s="26" t="s">
        <v>7</v>
      </c>
      <c r="F41" s="11"/>
      <c r="G41" s="11"/>
      <c r="H41" s="11"/>
      <c r="I41" s="11"/>
      <c r="J41" s="11"/>
      <c r="K41" s="11"/>
      <c r="L41" s="11"/>
      <c r="M41" s="11"/>
    </row>
    <row r="42" spans="1:13">
      <c r="A42" s="227" t="s">
        <v>167</v>
      </c>
      <c r="B42" s="227"/>
      <c r="C42" s="227"/>
      <c r="D42" s="131">
        <v>6000</v>
      </c>
      <c r="E42" s="131">
        <v>11500</v>
      </c>
      <c r="F42" s="11"/>
      <c r="G42" s="11"/>
      <c r="H42" s="11"/>
      <c r="I42" s="11"/>
      <c r="J42" s="11"/>
      <c r="K42" s="11"/>
      <c r="L42" s="11"/>
      <c r="M42" s="11"/>
    </row>
    <row r="43" spans="1:13">
      <c r="A43" s="227" t="s">
        <v>9</v>
      </c>
      <c r="B43" s="227"/>
      <c r="C43" s="227"/>
      <c r="D43" s="31">
        <v>0.7</v>
      </c>
      <c r="E43" s="31">
        <v>0.65</v>
      </c>
      <c r="F43" s="11"/>
      <c r="G43" s="11"/>
      <c r="H43" s="11"/>
      <c r="I43" s="11"/>
      <c r="J43" s="11"/>
      <c r="K43" s="11"/>
      <c r="L43" s="11"/>
      <c r="M43" s="11"/>
    </row>
    <row r="44" spans="1:13">
      <c r="A44" s="29"/>
      <c r="B44" s="29"/>
      <c r="C44" s="32"/>
      <c r="D44" s="33"/>
      <c r="E44" s="11"/>
      <c r="F44" s="11"/>
      <c r="G44" s="11"/>
      <c r="H44" s="11"/>
      <c r="I44" s="11"/>
      <c r="J44" s="11"/>
      <c r="K44" s="11"/>
      <c r="L44" s="11"/>
      <c r="M44" s="11"/>
    </row>
    <row r="45" spans="1:13">
      <c r="A45" s="129" t="s">
        <v>169</v>
      </c>
      <c r="B45" s="34"/>
      <c r="C45" s="35"/>
      <c r="D45" s="35"/>
      <c r="E45" s="35"/>
      <c r="F45" s="35"/>
      <c r="G45" s="35"/>
      <c r="H45" s="35"/>
      <c r="I45" s="11"/>
      <c r="J45" s="11"/>
      <c r="K45" s="11"/>
      <c r="L45" s="11"/>
      <c r="M45" s="11"/>
    </row>
    <row r="46" spans="1:13">
      <c r="A46" s="129" t="s">
        <v>168</v>
      </c>
      <c r="B46" s="34"/>
      <c r="C46" s="35"/>
      <c r="D46" s="35"/>
      <c r="E46" s="35"/>
      <c r="F46" s="35"/>
      <c r="G46" s="35"/>
      <c r="H46" s="35"/>
      <c r="I46" s="11"/>
      <c r="J46" s="11"/>
      <c r="K46" s="11"/>
      <c r="L46" s="11"/>
      <c r="M46" s="11"/>
    </row>
    <row r="47" spans="1:13">
      <c r="A47" s="129" t="s">
        <v>248</v>
      </c>
      <c r="B47" s="34"/>
      <c r="C47" s="35"/>
      <c r="D47" s="35"/>
      <c r="E47" s="35"/>
      <c r="F47" s="35"/>
      <c r="G47" s="35"/>
      <c r="H47" s="35"/>
      <c r="I47" s="11"/>
      <c r="J47" s="11"/>
      <c r="K47" s="11"/>
      <c r="L47" s="11"/>
      <c r="M47" s="11"/>
    </row>
    <row r="48" spans="1:13">
      <c r="A48" s="129" t="s">
        <v>170</v>
      </c>
      <c r="B48" s="34"/>
      <c r="C48" s="35"/>
      <c r="D48" s="35"/>
      <c r="E48" s="11"/>
      <c r="F48" s="11"/>
      <c r="G48" s="35"/>
      <c r="H48" s="159"/>
      <c r="I48" s="150" t="s">
        <v>171</v>
      </c>
      <c r="J48" s="160">
        <v>46986</v>
      </c>
      <c r="K48" s="147" t="s">
        <v>172</v>
      </c>
      <c r="L48" s="147"/>
      <c r="M48" s="147"/>
    </row>
    <row r="49" spans="1:13">
      <c r="A49" s="129" t="s">
        <v>173</v>
      </c>
      <c r="B49" s="34"/>
      <c r="C49" s="35"/>
      <c r="D49" s="35"/>
      <c r="E49" s="11"/>
      <c r="F49" s="11"/>
      <c r="G49" s="135"/>
      <c r="H49" s="35"/>
      <c r="I49" s="11"/>
      <c r="J49" s="11"/>
      <c r="K49" s="11"/>
      <c r="L49" s="11"/>
      <c r="M49" s="11"/>
    </row>
    <row r="50" spans="1:13" s="133" customFormat="1">
      <c r="A50" s="129" t="s">
        <v>174</v>
      </c>
      <c r="B50" s="11"/>
      <c r="C50" s="11"/>
      <c r="D50" s="11"/>
      <c r="E50" s="24"/>
      <c r="F50" s="24"/>
      <c r="G50" s="135"/>
      <c r="H50" s="162"/>
      <c r="I50" s="163" t="s">
        <v>175</v>
      </c>
      <c r="J50" s="161">
        <v>0.03</v>
      </c>
      <c r="K50" s="24"/>
      <c r="L50" s="24"/>
      <c r="M50" s="24"/>
    </row>
    <row r="51" spans="1:13" s="133" customFormat="1">
      <c r="A51" s="11"/>
      <c r="B51" s="11"/>
      <c r="C51" s="11"/>
      <c r="D51" s="11"/>
      <c r="E51" s="11"/>
      <c r="F51" s="11"/>
      <c r="G51" s="24"/>
      <c r="H51" s="36"/>
      <c r="I51" s="132"/>
      <c r="J51" s="24"/>
      <c r="K51" s="24"/>
      <c r="L51" s="24"/>
      <c r="M51" s="24"/>
    </row>
    <row r="52" spans="1:13" s="133" customFormat="1">
      <c r="A52" s="11" t="s">
        <v>177</v>
      </c>
      <c r="B52" s="11"/>
      <c r="C52" s="11"/>
      <c r="D52" s="11"/>
      <c r="E52" s="11"/>
      <c r="F52" s="11"/>
      <c r="G52" s="24"/>
      <c r="H52" s="25"/>
      <c r="I52" s="132"/>
      <c r="J52" s="24"/>
      <c r="K52" s="24"/>
      <c r="L52" s="24"/>
      <c r="M52" s="24"/>
    </row>
    <row r="53" spans="1:13" ht="16.2">
      <c r="A53" s="136" t="s">
        <v>8</v>
      </c>
      <c r="B53" s="37"/>
      <c r="C53" s="11"/>
      <c r="D53" s="11"/>
      <c r="E53" s="11"/>
      <c r="F53" s="11"/>
      <c r="G53" s="11"/>
      <c r="H53" s="11"/>
      <c r="I53" s="11"/>
      <c r="J53" s="11"/>
      <c r="K53" s="11"/>
      <c r="L53" s="11"/>
      <c r="M53" s="11"/>
    </row>
    <row r="54" spans="1:13">
      <c r="A54" s="130"/>
      <c r="B54" s="130"/>
      <c r="C54" s="130"/>
      <c r="D54" s="130"/>
      <c r="E54" s="130"/>
      <c r="F54" s="130"/>
      <c r="G54" s="130"/>
      <c r="H54" s="130"/>
      <c r="I54" s="130"/>
      <c r="J54" s="130"/>
      <c r="K54" s="130"/>
      <c r="L54" s="130"/>
      <c r="M54" s="130"/>
    </row>
    <row r="55" spans="1:13">
      <c r="A55" s="130"/>
      <c r="B55" s="130"/>
      <c r="C55" s="130"/>
      <c r="D55" s="130"/>
      <c r="E55" s="130"/>
      <c r="F55" s="130"/>
      <c r="G55" s="130"/>
      <c r="H55" s="130"/>
      <c r="I55" s="130"/>
      <c r="J55" s="130"/>
      <c r="K55" s="130"/>
      <c r="L55" s="130"/>
      <c r="M55" s="130"/>
    </row>
    <row r="56" spans="1:13">
      <c r="A56" s="130"/>
      <c r="B56" s="130"/>
      <c r="C56" s="130"/>
      <c r="D56" s="130"/>
      <c r="E56" s="130"/>
      <c r="F56" s="130"/>
      <c r="G56" s="130"/>
      <c r="H56" s="130"/>
      <c r="I56" s="130"/>
      <c r="J56" s="130"/>
      <c r="K56" s="130"/>
      <c r="L56" s="130"/>
      <c r="M56" s="130"/>
    </row>
    <row r="57" spans="1:13">
      <c r="A57" s="11" t="s">
        <v>176</v>
      </c>
      <c r="B57" s="11"/>
      <c r="C57" s="11"/>
      <c r="D57" s="11"/>
      <c r="E57" s="11"/>
      <c r="F57" s="11"/>
      <c r="G57" s="11"/>
      <c r="H57" s="11"/>
      <c r="I57" s="11"/>
      <c r="J57" s="39"/>
      <c r="K57" s="11"/>
      <c r="L57" s="11"/>
      <c r="M57" s="11"/>
    </row>
    <row r="58" spans="1:13" ht="16.2">
      <c r="A58" s="136" t="s">
        <v>8</v>
      </c>
      <c r="B58" s="37"/>
      <c r="C58" s="11"/>
      <c r="D58" s="11"/>
      <c r="E58" s="11"/>
      <c r="F58" s="11"/>
      <c r="G58" s="11"/>
      <c r="H58" s="11"/>
      <c r="I58" s="11"/>
      <c r="J58" s="39"/>
      <c r="K58" s="11"/>
      <c r="L58" s="11"/>
      <c r="M58" s="11"/>
    </row>
    <row r="59" spans="1:13">
      <c r="A59" s="195"/>
      <c r="B59" s="195"/>
      <c r="C59" s="195"/>
      <c r="D59" s="195"/>
      <c r="E59" s="195"/>
      <c r="F59" s="195"/>
      <c r="G59" s="195"/>
      <c r="H59" s="195"/>
      <c r="I59" s="195"/>
      <c r="J59" s="195"/>
      <c r="K59" s="195"/>
      <c r="L59" s="195"/>
      <c r="M59" s="195"/>
    </row>
    <row r="60" spans="1:13">
      <c r="A60" s="195"/>
      <c r="B60" s="195"/>
      <c r="C60" s="195"/>
      <c r="D60" s="195"/>
      <c r="E60" s="195"/>
      <c r="F60" s="195"/>
      <c r="G60" s="195"/>
      <c r="H60" s="195"/>
      <c r="I60" s="195"/>
      <c r="J60" s="195"/>
      <c r="K60" s="195"/>
      <c r="L60" s="195"/>
      <c r="M60" s="195"/>
    </row>
    <row r="61" spans="1:13">
      <c r="A61" s="195"/>
      <c r="B61" s="195"/>
      <c r="C61" s="195"/>
      <c r="D61" s="195"/>
      <c r="E61" s="195"/>
      <c r="F61" s="195"/>
      <c r="G61" s="195"/>
      <c r="H61" s="195"/>
      <c r="I61" s="195"/>
      <c r="J61" s="195"/>
      <c r="K61" s="195"/>
      <c r="L61" s="195"/>
      <c r="M61" s="195"/>
    </row>
    <row r="62" spans="1:13">
      <c r="A62" s="11" t="s">
        <v>178</v>
      </c>
      <c r="B62" s="11"/>
      <c r="C62" s="11"/>
      <c r="D62" s="11"/>
      <c r="E62" s="11"/>
      <c r="F62" s="11"/>
      <c r="G62" s="11"/>
      <c r="H62" s="11"/>
      <c r="I62" s="11"/>
      <c r="J62" s="39"/>
      <c r="K62" s="11"/>
      <c r="L62" s="11"/>
      <c r="M62" s="11"/>
    </row>
    <row r="63" spans="1:13" ht="16.2">
      <c r="A63" s="136" t="s">
        <v>8</v>
      </c>
      <c r="B63" s="37"/>
      <c r="C63" s="11"/>
      <c r="D63" s="11"/>
      <c r="E63" s="11"/>
      <c r="F63" s="11"/>
      <c r="G63" s="11"/>
      <c r="H63" s="11"/>
      <c r="I63" s="11"/>
      <c r="J63" s="39"/>
      <c r="K63" s="11"/>
      <c r="L63" s="11"/>
      <c r="M63" s="11"/>
    </row>
    <row r="64" spans="1:13">
      <c r="A64" s="195"/>
      <c r="B64" s="195"/>
      <c r="C64" s="195"/>
      <c r="D64" s="195"/>
      <c r="E64" s="195"/>
      <c r="F64" s="195"/>
      <c r="G64" s="195"/>
      <c r="H64" s="195"/>
      <c r="I64" s="195"/>
      <c r="J64" s="195"/>
      <c r="K64" s="195"/>
      <c r="L64" s="195"/>
      <c r="M64" s="195"/>
    </row>
    <row r="65" spans="1:1022 1028:2044 2050:4095 4101:5117 5123:6139 6145:7168 7174:8190 8196:9212 9218:11263 11269:12285 12291:13307 13313:14336 14342:15358 15364:16380">
      <c r="A65" s="195"/>
      <c r="B65" s="195"/>
      <c r="C65" s="195"/>
      <c r="D65" s="195"/>
      <c r="E65" s="195"/>
      <c r="F65" s="195"/>
      <c r="G65" s="195"/>
      <c r="H65" s="195"/>
      <c r="I65" s="195"/>
      <c r="J65" s="195"/>
      <c r="K65" s="195"/>
      <c r="L65" s="195"/>
      <c r="M65" s="195"/>
    </row>
    <row r="66" spans="1:1022 1028:2044 2050:4095 4101:5117 5123:6139 6145:7168 7174:8190 8196:9212 9218:11263 11269:12285 12291:13307 13313:14336 14342:15358 15364:16380">
      <c r="A66" s="195"/>
      <c r="B66" s="195"/>
      <c r="C66" s="195"/>
      <c r="D66" s="195"/>
      <c r="E66" s="195"/>
      <c r="F66" s="195"/>
      <c r="G66" s="195"/>
      <c r="H66" s="195"/>
      <c r="I66" s="195"/>
      <c r="J66" s="195"/>
      <c r="K66" s="195"/>
      <c r="L66" s="195"/>
      <c r="M66" s="195"/>
    </row>
    <row r="67" spans="1:1022 1028:2044 2050:4095 4101:5117 5123:6139 6145:7168 7174:8190 8196:9212 9218:11263 11269:12285 12291:13307 13313:14336 14342:15358 15364:16380">
      <c r="A67" s="11" t="s">
        <v>179</v>
      </c>
      <c r="B67" s="11"/>
      <c r="C67" s="11"/>
      <c r="D67" s="11"/>
      <c r="E67" s="11"/>
      <c r="F67" s="11"/>
      <c r="G67" s="11"/>
      <c r="H67" s="11"/>
      <c r="I67" s="11"/>
      <c r="J67" s="39"/>
      <c r="K67" s="11"/>
      <c r="L67" s="11"/>
      <c r="M67" s="11"/>
    </row>
    <row r="68" spans="1:1022 1028:2044 2050:4095 4101:5117 5123:6139 6145:7168 7174:8190 8196:9212 9218:11263 11269:12285 12291:13307 13313:14336 14342:15358 15364:16380" ht="16.2">
      <c r="A68" s="136" t="s">
        <v>8</v>
      </c>
      <c r="B68" s="37"/>
      <c r="C68" s="11"/>
      <c r="D68" s="11"/>
      <c r="E68" s="11"/>
      <c r="F68" s="11"/>
      <c r="G68" s="11"/>
      <c r="H68" s="11"/>
      <c r="I68" s="11"/>
      <c r="J68" s="39"/>
      <c r="K68" s="11"/>
      <c r="L68" s="11"/>
      <c r="M68" s="11"/>
    </row>
    <row r="69" spans="1:1022 1028:2044 2050:4095 4101:5117 5123:6139 6145:7168 7174:8190 8196:9212 9218:11263 11269:12285 12291:13307 13313:14336 14342:15358 15364:16380">
      <c r="A69" s="130"/>
      <c r="B69" s="130"/>
      <c r="C69" s="130"/>
      <c r="D69" s="130"/>
      <c r="E69" s="130"/>
      <c r="F69" s="130"/>
      <c r="G69" s="130"/>
      <c r="H69" s="130"/>
      <c r="I69" s="130"/>
      <c r="J69" s="130"/>
      <c r="K69" s="130"/>
      <c r="L69" s="130"/>
      <c r="M69" s="130"/>
    </row>
    <row r="70" spans="1:1022 1028:2044 2050:4095 4101:5117 5123:6139 6145:7168 7174:8190 8196:9212 9218:11263 11269:12285 12291:13307 13313:14336 14342:15358 15364:16380">
      <c r="A70" s="130"/>
      <c r="B70" s="130"/>
      <c r="C70" s="130"/>
      <c r="D70" s="130"/>
      <c r="E70" s="130"/>
      <c r="F70" s="130"/>
      <c r="G70" s="130"/>
      <c r="H70" s="130"/>
      <c r="I70" s="130"/>
      <c r="J70" s="130"/>
      <c r="K70" s="130"/>
      <c r="L70" s="130"/>
      <c r="M70" s="130"/>
    </row>
    <row r="71" spans="1:1022 1028:2044 2050:4095 4101:5117 5123:6139 6145:7168 7174:8190 8196:9212 9218:11263 11269:12285 12291:13307 13313:14336 14342:15358 15364:16380">
      <c r="A71" s="130"/>
      <c r="B71" s="130"/>
      <c r="C71" s="130"/>
      <c r="D71" s="130"/>
      <c r="E71" s="130"/>
      <c r="F71" s="130"/>
      <c r="G71" s="130"/>
      <c r="H71" s="130"/>
      <c r="I71" s="130"/>
      <c r="J71" s="130"/>
      <c r="K71" s="130"/>
      <c r="L71" s="130"/>
      <c r="M71" s="130"/>
    </row>
    <row r="72" spans="1:1022 1028:2044 2050:4095 4101:5117 5123:6139 6145:7168 7174:8190 8196:9212 9218:11263 11269:12285 12291:13307 13313:14336 14342:15358 15364:16380">
      <c r="A72" s="217" t="s">
        <v>180</v>
      </c>
      <c r="B72" s="217"/>
      <c r="C72" s="217"/>
      <c r="D72" s="217"/>
      <c r="E72" s="217"/>
      <c r="F72" s="217"/>
      <c r="G72" s="217"/>
      <c r="H72" s="217"/>
      <c r="I72" s="217"/>
      <c r="J72" s="217"/>
      <c r="K72" s="217"/>
      <c r="L72" s="217"/>
      <c r="M72" s="217"/>
      <c r="N72" s="134"/>
      <c r="T72" s="133"/>
      <c r="U72" s="134"/>
      <c r="AA72" s="133"/>
      <c r="AB72" s="134"/>
      <c r="AH72" s="133"/>
      <c r="AI72" s="134"/>
      <c r="AO72" s="133"/>
      <c r="AP72" s="134"/>
      <c r="AV72" s="133"/>
      <c r="AW72" s="134"/>
      <c r="BC72" s="133"/>
      <c r="BD72" s="134"/>
      <c r="BJ72" s="133"/>
      <c r="BK72" s="134"/>
      <c r="BQ72" s="133"/>
      <c r="BR72" s="134"/>
      <c r="BX72" s="133"/>
      <c r="BY72" s="134"/>
      <c r="CE72" s="133"/>
      <c r="CF72" s="134"/>
      <c r="CL72" s="133"/>
      <c r="CM72" s="134"/>
      <c r="CS72" s="133"/>
      <c r="CT72" s="134"/>
      <c r="CZ72" s="133"/>
      <c r="DA72" s="134"/>
      <c r="DG72" s="133"/>
      <c r="DH72" s="134"/>
      <c r="DN72" s="133"/>
      <c r="DO72" s="134"/>
      <c r="DU72" s="133"/>
      <c r="DV72" s="134"/>
      <c r="EB72" s="133"/>
      <c r="EC72" s="134"/>
      <c r="EI72" s="133"/>
      <c r="EJ72" s="134"/>
      <c r="EP72" s="133"/>
      <c r="EQ72" s="134"/>
      <c r="EW72" s="133"/>
      <c r="EX72" s="134"/>
      <c r="FD72" s="133"/>
      <c r="FE72" s="134"/>
      <c r="FK72" s="133"/>
      <c r="FL72" s="134"/>
      <c r="FR72" s="133"/>
      <c r="FS72" s="134"/>
      <c r="FY72" s="133"/>
      <c r="FZ72" s="134"/>
      <c r="GF72" s="133"/>
      <c r="GG72" s="134"/>
      <c r="GM72" s="133"/>
      <c r="GN72" s="134"/>
      <c r="GT72" s="133"/>
      <c r="GU72" s="134"/>
      <c r="HA72" s="133"/>
      <c r="HB72" s="134"/>
      <c r="HH72" s="133"/>
      <c r="HI72" s="134"/>
      <c r="HO72" s="133"/>
      <c r="HP72" s="134"/>
      <c r="HV72" s="133"/>
      <c r="HW72" s="134"/>
      <c r="IC72" s="133"/>
      <c r="ID72" s="134"/>
      <c r="IJ72" s="133"/>
      <c r="IK72" s="134"/>
      <c r="IQ72" s="133"/>
      <c r="IR72" s="134"/>
      <c r="IX72" s="133"/>
      <c r="IY72" s="134"/>
      <c r="JE72" s="133"/>
      <c r="JF72" s="134"/>
      <c r="JL72" s="133"/>
      <c r="JM72" s="134"/>
      <c r="JS72" s="133"/>
      <c r="JT72" s="134"/>
      <c r="JZ72" s="133"/>
      <c r="KA72" s="134"/>
      <c r="KG72" s="133"/>
      <c r="KH72" s="134"/>
      <c r="KN72" s="133"/>
      <c r="KO72" s="134"/>
      <c r="KU72" s="133"/>
      <c r="KV72" s="134"/>
      <c r="LB72" s="133"/>
      <c r="LC72" s="134"/>
      <c r="LI72" s="133"/>
      <c r="LJ72" s="134"/>
      <c r="LP72" s="133"/>
      <c r="LQ72" s="134"/>
      <c r="LW72" s="133"/>
      <c r="LX72" s="134"/>
      <c r="MD72" s="133"/>
      <c r="ME72" s="134"/>
      <c r="MK72" s="133"/>
      <c r="ML72" s="134"/>
      <c r="MR72" s="133"/>
      <c r="MS72" s="134"/>
      <c r="MY72" s="133"/>
      <c r="MZ72" s="134"/>
      <c r="NF72" s="133"/>
      <c r="NG72" s="134"/>
      <c r="NM72" s="133"/>
      <c r="NN72" s="134"/>
      <c r="NT72" s="133"/>
      <c r="NU72" s="134"/>
      <c r="OA72" s="133"/>
      <c r="OB72" s="134"/>
      <c r="OH72" s="133"/>
      <c r="OI72" s="134"/>
      <c r="OO72" s="133"/>
      <c r="OP72" s="134"/>
      <c r="OV72" s="133"/>
      <c r="OW72" s="134"/>
      <c r="PC72" s="133"/>
      <c r="PD72" s="134"/>
      <c r="PJ72" s="133"/>
      <c r="PK72" s="134"/>
      <c r="PQ72" s="133"/>
      <c r="PR72" s="134"/>
      <c r="PX72" s="133"/>
      <c r="PY72" s="134"/>
      <c r="QE72" s="133"/>
      <c r="QF72" s="134"/>
      <c r="QL72" s="133"/>
      <c r="QM72" s="134"/>
      <c r="QS72" s="133"/>
      <c r="QT72" s="134"/>
      <c r="QZ72" s="133"/>
      <c r="RA72" s="134"/>
      <c r="RG72" s="133"/>
      <c r="RH72" s="134"/>
      <c r="RN72" s="133"/>
      <c r="RO72" s="134"/>
      <c r="RU72" s="133"/>
      <c r="RV72" s="134"/>
      <c r="SB72" s="133"/>
      <c r="SC72" s="134"/>
      <c r="SI72" s="133"/>
      <c r="SJ72" s="134"/>
      <c r="SP72" s="133"/>
      <c r="SQ72" s="134"/>
      <c r="SW72" s="133"/>
      <c r="SX72" s="134"/>
      <c r="TD72" s="133"/>
      <c r="TE72" s="134"/>
      <c r="TK72" s="133"/>
      <c r="TL72" s="134"/>
      <c r="TR72" s="133"/>
      <c r="TS72" s="134"/>
      <c r="TY72" s="133"/>
      <c r="TZ72" s="134"/>
      <c r="UF72" s="133"/>
      <c r="UG72" s="134"/>
      <c r="UM72" s="133"/>
      <c r="UN72" s="134"/>
      <c r="UT72" s="133"/>
      <c r="UU72" s="134"/>
      <c r="VA72" s="133"/>
      <c r="VB72" s="134"/>
      <c r="VH72" s="133"/>
      <c r="VI72" s="134"/>
      <c r="VO72" s="133"/>
      <c r="VP72" s="134"/>
      <c r="VV72" s="133"/>
      <c r="VW72" s="134"/>
      <c r="WC72" s="133"/>
      <c r="WD72" s="134"/>
      <c r="WJ72" s="133"/>
      <c r="WK72" s="134"/>
      <c r="WQ72" s="133"/>
      <c r="WR72" s="134"/>
      <c r="WX72" s="133"/>
      <c r="WY72" s="134"/>
      <c r="XE72" s="133"/>
      <c r="XF72" s="134"/>
      <c r="XL72" s="133"/>
      <c r="XM72" s="134"/>
      <c r="XS72" s="133"/>
      <c r="XT72" s="134"/>
      <c r="XZ72" s="133"/>
      <c r="YA72" s="134"/>
      <c r="YG72" s="133"/>
      <c r="YH72" s="134"/>
      <c r="YN72" s="133"/>
      <c r="YO72" s="134"/>
      <c r="YU72" s="133"/>
      <c r="YV72" s="134"/>
      <c r="ZB72" s="133"/>
      <c r="ZC72" s="134"/>
      <c r="ZI72" s="133"/>
      <c r="ZJ72" s="134"/>
      <c r="ZP72" s="133"/>
      <c r="ZQ72" s="134"/>
      <c r="ZW72" s="133"/>
      <c r="ZX72" s="134"/>
      <c r="AAD72" s="133"/>
      <c r="AAE72" s="134"/>
      <c r="AAK72" s="133"/>
      <c r="AAL72" s="134"/>
      <c r="AAR72" s="133"/>
      <c r="AAS72" s="134"/>
      <c r="AAY72" s="133"/>
      <c r="AAZ72" s="134"/>
      <c r="ABF72" s="133"/>
      <c r="ABG72" s="134"/>
      <c r="ABM72" s="133"/>
      <c r="ABN72" s="134"/>
      <c r="ABT72" s="133"/>
      <c r="ABU72" s="134"/>
      <c r="ACA72" s="133"/>
      <c r="ACB72" s="134"/>
      <c r="ACH72" s="133"/>
      <c r="ACI72" s="134"/>
      <c r="ACO72" s="133"/>
      <c r="ACP72" s="134"/>
      <c r="ACV72" s="133"/>
      <c r="ACW72" s="134"/>
      <c r="ADC72" s="133"/>
      <c r="ADD72" s="134"/>
      <c r="ADJ72" s="133"/>
      <c r="ADK72" s="134"/>
      <c r="ADQ72" s="133"/>
      <c r="ADR72" s="134"/>
      <c r="ADX72" s="133"/>
      <c r="ADY72" s="134"/>
      <c r="AEE72" s="133"/>
      <c r="AEF72" s="134"/>
      <c r="AEL72" s="133"/>
      <c r="AEM72" s="134"/>
      <c r="AES72" s="133"/>
      <c r="AET72" s="134"/>
      <c r="AEZ72" s="133"/>
      <c r="AFA72" s="134"/>
      <c r="AFG72" s="133"/>
      <c r="AFH72" s="134"/>
      <c r="AFN72" s="133"/>
      <c r="AFO72" s="134"/>
      <c r="AFU72" s="133"/>
      <c r="AFV72" s="134"/>
      <c r="AGB72" s="133"/>
      <c r="AGC72" s="134"/>
      <c r="AGI72" s="133"/>
      <c r="AGJ72" s="134"/>
      <c r="AGP72" s="133"/>
      <c r="AGQ72" s="134"/>
      <c r="AGW72" s="133"/>
      <c r="AGX72" s="134"/>
      <c r="AHD72" s="133"/>
      <c r="AHE72" s="134"/>
      <c r="AHK72" s="133"/>
      <c r="AHL72" s="134"/>
      <c r="AHR72" s="133"/>
      <c r="AHS72" s="134"/>
      <c r="AHY72" s="133"/>
      <c r="AHZ72" s="134"/>
      <c r="AIF72" s="133"/>
      <c r="AIG72" s="134"/>
      <c r="AIM72" s="133"/>
      <c r="AIN72" s="134"/>
      <c r="AIT72" s="133"/>
      <c r="AIU72" s="134"/>
      <c r="AJA72" s="133"/>
      <c r="AJB72" s="134"/>
      <c r="AJH72" s="133"/>
      <c r="AJI72" s="134"/>
      <c r="AJO72" s="133"/>
      <c r="AJP72" s="134"/>
      <c r="AJV72" s="133"/>
      <c r="AJW72" s="134"/>
      <c r="AKC72" s="133"/>
      <c r="AKD72" s="134"/>
      <c r="AKJ72" s="133"/>
      <c r="AKK72" s="134"/>
      <c r="AKQ72" s="133"/>
      <c r="AKR72" s="134"/>
      <c r="AKX72" s="133"/>
      <c r="AKY72" s="134"/>
      <c r="ALE72" s="133"/>
      <c r="ALF72" s="134"/>
      <c r="ALL72" s="133"/>
      <c r="ALM72" s="134"/>
      <c r="ALS72" s="133"/>
      <c r="ALT72" s="134"/>
      <c r="ALZ72" s="133"/>
      <c r="AMA72" s="134"/>
      <c r="AMG72" s="133"/>
      <c r="AMH72" s="134"/>
      <c r="AMN72" s="133"/>
      <c r="AMO72" s="134"/>
      <c r="AMU72" s="133"/>
      <c r="AMV72" s="134"/>
      <c r="ANB72" s="133"/>
      <c r="ANC72" s="134"/>
      <c r="ANI72" s="133"/>
      <c r="ANJ72" s="134"/>
      <c r="ANP72" s="133"/>
      <c r="ANQ72" s="134"/>
      <c r="ANW72" s="133"/>
      <c r="ANX72" s="134"/>
      <c r="AOD72" s="133"/>
      <c r="AOE72" s="134"/>
      <c r="AOK72" s="133"/>
      <c r="AOL72" s="134"/>
      <c r="AOR72" s="133"/>
      <c r="AOS72" s="134"/>
      <c r="AOY72" s="133"/>
      <c r="AOZ72" s="134"/>
      <c r="APF72" s="133"/>
      <c r="APG72" s="134"/>
      <c r="APM72" s="133"/>
      <c r="APN72" s="134"/>
      <c r="APT72" s="133"/>
      <c r="APU72" s="134"/>
      <c r="AQA72" s="133"/>
      <c r="AQB72" s="134"/>
      <c r="AQH72" s="133"/>
      <c r="AQI72" s="134"/>
      <c r="AQO72" s="133"/>
      <c r="AQP72" s="134"/>
      <c r="AQV72" s="133"/>
      <c r="AQW72" s="134"/>
      <c r="ARC72" s="133"/>
      <c r="ARD72" s="134"/>
      <c r="ARJ72" s="133"/>
      <c r="ARK72" s="134"/>
      <c r="ARQ72" s="133"/>
      <c r="ARR72" s="134"/>
      <c r="ARX72" s="133"/>
      <c r="ARY72" s="134"/>
      <c r="ASE72" s="133"/>
      <c r="ASF72" s="134"/>
      <c r="ASL72" s="133"/>
      <c r="ASM72" s="134"/>
      <c r="ASS72" s="133"/>
      <c r="AST72" s="134"/>
      <c r="ASZ72" s="133"/>
      <c r="ATA72" s="134"/>
      <c r="ATG72" s="133"/>
      <c r="ATH72" s="134"/>
      <c r="ATN72" s="133"/>
      <c r="ATO72" s="134"/>
      <c r="ATU72" s="133"/>
      <c r="ATV72" s="134"/>
      <c r="AUB72" s="133"/>
      <c r="AUC72" s="134"/>
      <c r="AUI72" s="133"/>
      <c r="AUJ72" s="134"/>
      <c r="AUP72" s="133"/>
      <c r="AUQ72" s="134"/>
      <c r="AUW72" s="133"/>
      <c r="AUX72" s="134"/>
      <c r="AVD72" s="133"/>
      <c r="AVE72" s="134"/>
      <c r="AVK72" s="133"/>
      <c r="AVL72" s="134"/>
      <c r="AVR72" s="133"/>
      <c r="AVS72" s="134"/>
      <c r="AVY72" s="133"/>
      <c r="AVZ72" s="134"/>
      <c r="AWF72" s="133"/>
      <c r="AWG72" s="134"/>
      <c r="AWM72" s="133"/>
      <c r="AWN72" s="134"/>
      <c r="AWT72" s="133"/>
      <c r="AWU72" s="134"/>
      <c r="AXA72" s="133"/>
      <c r="AXB72" s="134"/>
      <c r="AXH72" s="133"/>
      <c r="AXI72" s="134"/>
      <c r="AXO72" s="133"/>
      <c r="AXP72" s="134"/>
      <c r="AXV72" s="133"/>
      <c r="AXW72" s="134"/>
      <c r="AYC72" s="133"/>
      <c r="AYD72" s="134"/>
      <c r="AYJ72" s="133"/>
      <c r="AYK72" s="134"/>
      <c r="AYQ72" s="133"/>
      <c r="AYR72" s="134"/>
      <c r="AYX72" s="133"/>
      <c r="AYY72" s="134"/>
      <c r="AZE72" s="133"/>
      <c r="AZF72" s="134"/>
      <c r="AZL72" s="133"/>
      <c r="AZM72" s="134"/>
      <c r="AZS72" s="133"/>
      <c r="AZT72" s="134"/>
      <c r="AZZ72" s="133"/>
      <c r="BAA72" s="134"/>
      <c r="BAG72" s="133"/>
      <c r="BAH72" s="134"/>
      <c r="BAN72" s="133"/>
      <c r="BAO72" s="134"/>
      <c r="BAU72" s="133"/>
      <c r="BAV72" s="134"/>
      <c r="BBB72" s="133"/>
      <c r="BBC72" s="134"/>
      <c r="BBI72" s="133"/>
      <c r="BBJ72" s="134"/>
      <c r="BBP72" s="133"/>
      <c r="BBQ72" s="134"/>
      <c r="BBW72" s="133"/>
      <c r="BBX72" s="134"/>
      <c r="BCD72" s="133"/>
      <c r="BCE72" s="134"/>
      <c r="BCK72" s="133"/>
      <c r="BCL72" s="134"/>
      <c r="BCR72" s="133"/>
      <c r="BCS72" s="134"/>
      <c r="BCY72" s="133"/>
      <c r="BCZ72" s="134"/>
      <c r="BDF72" s="133"/>
      <c r="BDG72" s="134"/>
      <c r="BDM72" s="133"/>
      <c r="BDN72" s="134"/>
      <c r="BDT72" s="133"/>
      <c r="BDU72" s="134"/>
      <c r="BEA72" s="133"/>
      <c r="BEB72" s="134"/>
      <c r="BEH72" s="133"/>
      <c r="BEI72" s="134"/>
      <c r="BEO72" s="133"/>
      <c r="BEP72" s="134"/>
      <c r="BEV72" s="133"/>
      <c r="BEW72" s="134"/>
      <c r="BFC72" s="133"/>
      <c r="BFD72" s="134"/>
      <c r="BFJ72" s="133"/>
      <c r="BFK72" s="134"/>
      <c r="BFQ72" s="133"/>
      <c r="BFR72" s="134"/>
      <c r="BFX72" s="133"/>
      <c r="BFY72" s="134"/>
      <c r="BGE72" s="133"/>
      <c r="BGF72" s="134"/>
      <c r="BGL72" s="133"/>
      <c r="BGM72" s="134"/>
      <c r="BGS72" s="133"/>
      <c r="BGT72" s="134"/>
      <c r="BGZ72" s="133"/>
      <c r="BHA72" s="134"/>
      <c r="BHG72" s="133"/>
      <c r="BHH72" s="134"/>
      <c r="BHN72" s="133"/>
      <c r="BHO72" s="134"/>
      <c r="BHU72" s="133"/>
      <c r="BHV72" s="134"/>
      <c r="BIB72" s="133"/>
      <c r="BIC72" s="134"/>
      <c r="BII72" s="133"/>
      <c r="BIJ72" s="134"/>
      <c r="BIP72" s="133"/>
      <c r="BIQ72" s="134"/>
      <c r="BIW72" s="133"/>
      <c r="BIX72" s="134"/>
      <c r="BJD72" s="133"/>
      <c r="BJE72" s="134"/>
      <c r="BJK72" s="133"/>
      <c r="BJL72" s="134"/>
      <c r="BJR72" s="133"/>
      <c r="BJS72" s="134"/>
      <c r="BJY72" s="133"/>
      <c r="BJZ72" s="134"/>
      <c r="BKF72" s="133"/>
      <c r="BKG72" s="134"/>
      <c r="BKM72" s="133"/>
      <c r="BKN72" s="134"/>
      <c r="BKT72" s="133"/>
      <c r="BKU72" s="134"/>
      <c r="BLA72" s="133"/>
      <c r="BLB72" s="134"/>
      <c r="BLH72" s="133"/>
      <c r="BLI72" s="134"/>
      <c r="BLO72" s="133"/>
      <c r="BLP72" s="134"/>
      <c r="BLV72" s="133"/>
      <c r="BLW72" s="134"/>
      <c r="BMC72" s="133"/>
      <c r="BMD72" s="134"/>
      <c r="BMJ72" s="133"/>
      <c r="BMK72" s="134"/>
      <c r="BMQ72" s="133"/>
      <c r="BMR72" s="134"/>
      <c r="BMX72" s="133"/>
      <c r="BMY72" s="134"/>
      <c r="BNE72" s="133"/>
      <c r="BNF72" s="134"/>
      <c r="BNL72" s="133"/>
      <c r="BNM72" s="134"/>
      <c r="BNS72" s="133"/>
      <c r="BNT72" s="134"/>
      <c r="BNZ72" s="133"/>
      <c r="BOA72" s="134"/>
      <c r="BOG72" s="133"/>
      <c r="BOH72" s="134"/>
      <c r="BON72" s="133"/>
      <c r="BOO72" s="134"/>
      <c r="BOU72" s="133"/>
      <c r="BOV72" s="134"/>
      <c r="BPB72" s="133"/>
      <c r="BPC72" s="134"/>
      <c r="BPI72" s="133"/>
      <c r="BPJ72" s="134"/>
      <c r="BPP72" s="133"/>
      <c r="BPQ72" s="134"/>
      <c r="BPW72" s="133"/>
      <c r="BPX72" s="134"/>
      <c r="BQD72" s="133"/>
      <c r="BQE72" s="134"/>
      <c r="BQK72" s="133"/>
      <c r="BQL72" s="134"/>
      <c r="BQR72" s="133"/>
      <c r="BQS72" s="134"/>
      <c r="BQY72" s="133"/>
      <c r="BQZ72" s="134"/>
      <c r="BRF72" s="133"/>
      <c r="BRG72" s="134"/>
      <c r="BRM72" s="133"/>
      <c r="BRN72" s="134"/>
      <c r="BRT72" s="133"/>
      <c r="BRU72" s="134"/>
      <c r="BSA72" s="133"/>
      <c r="BSB72" s="134"/>
      <c r="BSH72" s="133"/>
      <c r="BSI72" s="134"/>
      <c r="BSO72" s="133"/>
      <c r="BSP72" s="134"/>
      <c r="BSV72" s="133"/>
      <c r="BSW72" s="134"/>
      <c r="BTC72" s="133"/>
      <c r="BTD72" s="134"/>
      <c r="BTJ72" s="133"/>
      <c r="BTK72" s="134"/>
      <c r="BTQ72" s="133"/>
      <c r="BTR72" s="134"/>
      <c r="BTX72" s="133"/>
      <c r="BTY72" s="134"/>
      <c r="BUE72" s="133"/>
      <c r="BUF72" s="134"/>
      <c r="BUL72" s="133"/>
      <c r="BUM72" s="134"/>
      <c r="BUS72" s="133"/>
      <c r="BUT72" s="134"/>
      <c r="BUZ72" s="133"/>
      <c r="BVA72" s="134"/>
      <c r="BVG72" s="133"/>
      <c r="BVH72" s="134"/>
      <c r="BVN72" s="133"/>
      <c r="BVO72" s="134"/>
      <c r="BVU72" s="133"/>
      <c r="BVV72" s="134"/>
      <c r="BWB72" s="133"/>
      <c r="BWC72" s="134"/>
      <c r="BWI72" s="133"/>
      <c r="BWJ72" s="134"/>
      <c r="BWP72" s="133"/>
      <c r="BWQ72" s="134"/>
      <c r="BWW72" s="133"/>
      <c r="BWX72" s="134"/>
      <c r="BXD72" s="133"/>
      <c r="BXE72" s="134"/>
      <c r="BXK72" s="133"/>
      <c r="BXL72" s="134"/>
      <c r="BXR72" s="133"/>
      <c r="BXS72" s="134"/>
      <c r="BXY72" s="133"/>
      <c r="BXZ72" s="134"/>
      <c r="BYF72" s="133"/>
      <c r="BYG72" s="134"/>
      <c r="BYM72" s="133"/>
      <c r="BYN72" s="134"/>
      <c r="BYT72" s="133"/>
      <c r="BYU72" s="134"/>
      <c r="BZA72" s="133"/>
      <c r="BZB72" s="134"/>
      <c r="BZH72" s="133"/>
      <c r="BZI72" s="134"/>
      <c r="BZO72" s="133"/>
      <c r="BZP72" s="134"/>
      <c r="BZV72" s="133"/>
      <c r="BZW72" s="134"/>
      <c r="CAC72" s="133"/>
      <c r="CAD72" s="134"/>
      <c r="CAJ72" s="133"/>
      <c r="CAK72" s="134"/>
      <c r="CAQ72" s="133"/>
      <c r="CAR72" s="134"/>
      <c r="CAX72" s="133"/>
      <c r="CAY72" s="134"/>
      <c r="CBE72" s="133"/>
      <c r="CBF72" s="134"/>
      <c r="CBL72" s="133"/>
      <c r="CBM72" s="134"/>
      <c r="CBS72" s="133"/>
      <c r="CBT72" s="134"/>
      <c r="CBZ72" s="133"/>
      <c r="CCA72" s="134"/>
      <c r="CCG72" s="133"/>
      <c r="CCH72" s="134"/>
      <c r="CCN72" s="133"/>
      <c r="CCO72" s="134"/>
      <c r="CCU72" s="133"/>
      <c r="CCV72" s="134"/>
      <c r="CDB72" s="133"/>
      <c r="CDC72" s="134"/>
      <c r="CDI72" s="133"/>
      <c r="CDJ72" s="134"/>
      <c r="CDP72" s="133"/>
      <c r="CDQ72" s="134"/>
      <c r="CDW72" s="133"/>
      <c r="CDX72" s="134"/>
      <c r="CED72" s="133"/>
      <c r="CEE72" s="134"/>
      <c r="CEK72" s="133"/>
      <c r="CEL72" s="134"/>
      <c r="CER72" s="133"/>
      <c r="CES72" s="134"/>
      <c r="CEY72" s="133"/>
      <c r="CEZ72" s="134"/>
      <c r="CFF72" s="133"/>
      <c r="CFG72" s="134"/>
      <c r="CFM72" s="133"/>
      <c r="CFN72" s="134"/>
      <c r="CFT72" s="133"/>
      <c r="CFU72" s="134"/>
      <c r="CGA72" s="133"/>
      <c r="CGB72" s="134"/>
      <c r="CGH72" s="133"/>
      <c r="CGI72" s="134"/>
      <c r="CGO72" s="133"/>
      <c r="CGP72" s="134"/>
      <c r="CGV72" s="133"/>
      <c r="CGW72" s="134"/>
      <c r="CHC72" s="133"/>
      <c r="CHD72" s="134"/>
      <c r="CHJ72" s="133"/>
      <c r="CHK72" s="134"/>
      <c r="CHQ72" s="133"/>
      <c r="CHR72" s="134"/>
      <c r="CHX72" s="133"/>
      <c r="CHY72" s="134"/>
      <c r="CIE72" s="133"/>
      <c r="CIF72" s="134"/>
      <c r="CIL72" s="133"/>
      <c r="CIM72" s="134"/>
      <c r="CIS72" s="133"/>
      <c r="CIT72" s="134"/>
      <c r="CIZ72" s="133"/>
      <c r="CJA72" s="134"/>
      <c r="CJG72" s="133"/>
      <c r="CJH72" s="134"/>
      <c r="CJN72" s="133"/>
      <c r="CJO72" s="134"/>
      <c r="CJU72" s="133"/>
      <c r="CJV72" s="134"/>
      <c r="CKB72" s="133"/>
      <c r="CKC72" s="134"/>
      <c r="CKI72" s="133"/>
      <c r="CKJ72" s="134"/>
      <c r="CKP72" s="133"/>
      <c r="CKQ72" s="134"/>
      <c r="CKW72" s="133"/>
      <c r="CKX72" s="134"/>
      <c r="CLD72" s="133"/>
      <c r="CLE72" s="134"/>
      <c r="CLK72" s="133"/>
      <c r="CLL72" s="134"/>
      <c r="CLR72" s="133"/>
      <c r="CLS72" s="134"/>
      <c r="CLY72" s="133"/>
      <c r="CLZ72" s="134"/>
      <c r="CMF72" s="133"/>
      <c r="CMG72" s="134"/>
      <c r="CMM72" s="133"/>
      <c r="CMN72" s="134"/>
      <c r="CMT72" s="133"/>
      <c r="CMU72" s="134"/>
      <c r="CNA72" s="133"/>
      <c r="CNB72" s="134"/>
      <c r="CNH72" s="133"/>
      <c r="CNI72" s="134"/>
      <c r="CNO72" s="133"/>
      <c r="CNP72" s="134"/>
      <c r="CNV72" s="133"/>
      <c r="CNW72" s="134"/>
      <c r="COC72" s="133"/>
      <c r="COD72" s="134"/>
      <c r="COJ72" s="133"/>
      <c r="COK72" s="134"/>
      <c r="COQ72" s="133"/>
      <c r="COR72" s="134"/>
      <c r="COX72" s="133"/>
      <c r="COY72" s="134"/>
      <c r="CPE72" s="133"/>
      <c r="CPF72" s="134"/>
      <c r="CPL72" s="133"/>
      <c r="CPM72" s="134"/>
      <c r="CPS72" s="133"/>
      <c r="CPT72" s="134"/>
      <c r="CPZ72" s="133"/>
      <c r="CQA72" s="134"/>
      <c r="CQG72" s="133"/>
      <c r="CQH72" s="134"/>
      <c r="CQN72" s="133"/>
      <c r="CQO72" s="134"/>
      <c r="CQU72" s="133"/>
      <c r="CQV72" s="134"/>
      <c r="CRB72" s="133"/>
      <c r="CRC72" s="134"/>
      <c r="CRI72" s="133"/>
      <c r="CRJ72" s="134"/>
      <c r="CRP72" s="133"/>
      <c r="CRQ72" s="134"/>
      <c r="CRW72" s="133"/>
      <c r="CRX72" s="134"/>
      <c r="CSD72" s="133"/>
      <c r="CSE72" s="134"/>
      <c r="CSK72" s="133"/>
      <c r="CSL72" s="134"/>
      <c r="CSR72" s="133"/>
      <c r="CSS72" s="134"/>
      <c r="CSY72" s="133"/>
      <c r="CSZ72" s="134"/>
      <c r="CTF72" s="133"/>
      <c r="CTG72" s="134"/>
      <c r="CTM72" s="133"/>
      <c r="CTN72" s="134"/>
      <c r="CTT72" s="133"/>
      <c r="CTU72" s="134"/>
      <c r="CUA72" s="133"/>
      <c r="CUB72" s="134"/>
      <c r="CUH72" s="133"/>
      <c r="CUI72" s="134"/>
      <c r="CUO72" s="133"/>
      <c r="CUP72" s="134"/>
      <c r="CUV72" s="133"/>
      <c r="CUW72" s="134"/>
      <c r="CVC72" s="133"/>
      <c r="CVD72" s="134"/>
      <c r="CVJ72" s="133"/>
      <c r="CVK72" s="134"/>
      <c r="CVQ72" s="133"/>
      <c r="CVR72" s="134"/>
      <c r="CVX72" s="133"/>
      <c r="CVY72" s="134"/>
      <c r="CWE72" s="133"/>
      <c r="CWF72" s="134"/>
      <c r="CWL72" s="133"/>
      <c r="CWM72" s="134"/>
      <c r="CWS72" s="133"/>
      <c r="CWT72" s="134"/>
      <c r="CWZ72" s="133"/>
      <c r="CXA72" s="134"/>
      <c r="CXG72" s="133"/>
      <c r="CXH72" s="134"/>
      <c r="CXN72" s="133"/>
      <c r="CXO72" s="134"/>
      <c r="CXU72" s="133"/>
      <c r="CXV72" s="134"/>
      <c r="CYB72" s="133"/>
      <c r="CYC72" s="134"/>
      <c r="CYI72" s="133"/>
      <c r="CYJ72" s="134"/>
      <c r="CYP72" s="133"/>
      <c r="CYQ72" s="134"/>
      <c r="CYW72" s="133"/>
      <c r="CYX72" s="134"/>
      <c r="CZD72" s="133"/>
      <c r="CZE72" s="134"/>
      <c r="CZK72" s="133"/>
      <c r="CZL72" s="134"/>
      <c r="CZR72" s="133"/>
      <c r="CZS72" s="134"/>
      <c r="CZY72" s="133"/>
      <c r="CZZ72" s="134"/>
      <c r="DAF72" s="133"/>
      <c r="DAG72" s="134"/>
      <c r="DAM72" s="133"/>
      <c r="DAN72" s="134"/>
      <c r="DAT72" s="133"/>
      <c r="DAU72" s="134"/>
      <c r="DBA72" s="133"/>
      <c r="DBB72" s="134"/>
      <c r="DBH72" s="133"/>
      <c r="DBI72" s="134"/>
      <c r="DBO72" s="133"/>
      <c r="DBP72" s="134"/>
      <c r="DBV72" s="133"/>
      <c r="DBW72" s="134"/>
      <c r="DCC72" s="133"/>
      <c r="DCD72" s="134"/>
      <c r="DCJ72" s="133"/>
      <c r="DCK72" s="134"/>
      <c r="DCQ72" s="133"/>
      <c r="DCR72" s="134"/>
      <c r="DCX72" s="133"/>
      <c r="DCY72" s="134"/>
      <c r="DDE72" s="133"/>
      <c r="DDF72" s="134"/>
      <c r="DDL72" s="133"/>
      <c r="DDM72" s="134"/>
      <c r="DDS72" s="133"/>
      <c r="DDT72" s="134"/>
      <c r="DDZ72" s="133"/>
      <c r="DEA72" s="134"/>
      <c r="DEG72" s="133"/>
      <c r="DEH72" s="134"/>
      <c r="DEN72" s="133"/>
      <c r="DEO72" s="134"/>
      <c r="DEU72" s="133"/>
      <c r="DEV72" s="134"/>
      <c r="DFB72" s="133"/>
      <c r="DFC72" s="134"/>
      <c r="DFI72" s="133"/>
      <c r="DFJ72" s="134"/>
      <c r="DFP72" s="133"/>
      <c r="DFQ72" s="134"/>
      <c r="DFW72" s="133"/>
      <c r="DFX72" s="134"/>
      <c r="DGD72" s="133"/>
      <c r="DGE72" s="134"/>
      <c r="DGK72" s="133"/>
      <c r="DGL72" s="134"/>
      <c r="DGR72" s="133"/>
      <c r="DGS72" s="134"/>
      <c r="DGY72" s="133"/>
      <c r="DGZ72" s="134"/>
      <c r="DHF72" s="133"/>
      <c r="DHG72" s="134"/>
      <c r="DHM72" s="133"/>
      <c r="DHN72" s="134"/>
      <c r="DHT72" s="133"/>
      <c r="DHU72" s="134"/>
      <c r="DIA72" s="133"/>
      <c r="DIB72" s="134"/>
      <c r="DIH72" s="133"/>
      <c r="DII72" s="134"/>
      <c r="DIO72" s="133"/>
      <c r="DIP72" s="134"/>
      <c r="DIV72" s="133"/>
      <c r="DIW72" s="134"/>
      <c r="DJC72" s="133"/>
      <c r="DJD72" s="134"/>
      <c r="DJJ72" s="133"/>
      <c r="DJK72" s="134"/>
      <c r="DJQ72" s="133"/>
      <c r="DJR72" s="134"/>
      <c r="DJX72" s="133"/>
      <c r="DJY72" s="134"/>
      <c r="DKE72" s="133"/>
      <c r="DKF72" s="134"/>
      <c r="DKL72" s="133"/>
      <c r="DKM72" s="134"/>
      <c r="DKS72" s="133"/>
      <c r="DKT72" s="134"/>
      <c r="DKZ72" s="133"/>
      <c r="DLA72" s="134"/>
      <c r="DLG72" s="133"/>
      <c r="DLH72" s="134"/>
      <c r="DLN72" s="133"/>
      <c r="DLO72" s="134"/>
      <c r="DLU72" s="133"/>
      <c r="DLV72" s="134"/>
      <c r="DMB72" s="133"/>
      <c r="DMC72" s="134"/>
      <c r="DMI72" s="133"/>
      <c r="DMJ72" s="134"/>
      <c r="DMP72" s="133"/>
      <c r="DMQ72" s="134"/>
      <c r="DMW72" s="133"/>
      <c r="DMX72" s="134"/>
      <c r="DND72" s="133"/>
      <c r="DNE72" s="134"/>
      <c r="DNK72" s="133"/>
      <c r="DNL72" s="134"/>
      <c r="DNR72" s="133"/>
      <c r="DNS72" s="134"/>
      <c r="DNY72" s="133"/>
      <c r="DNZ72" s="134"/>
      <c r="DOF72" s="133"/>
      <c r="DOG72" s="134"/>
      <c r="DOM72" s="133"/>
      <c r="DON72" s="134"/>
      <c r="DOT72" s="133"/>
      <c r="DOU72" s="134"/>
      <c r="DPA72" s="133"/>
      <c r="DPB72" s="134"/>
      <c r="DPH72" s="133"/>
      <c r="DPI72" s="134"/>
      <c r="DPO72" s="133"/>
      <c r="DPP72" s="134"/>
      <c r="DPV72" s="133"/>
      <c r="DPW72" s="134"/>
      <c r="DQC72" s="133"/>
      <c r="DQD72" s="134"/>
      <c r="DQJ72" s="133"/>
      <c r="DQK72" s="134"/>
      <c r="DQQ72" s="133"/>
      <c r="DQR72" s="134"/>
      <c r="DQX72" s="133"/>
      <c r="DQY72" s="134"/>
      <c r="DRE72" s="133"/>
      <c r="DRF72" s="134"/>
      <c r="DRL72" s="133"/>
      <c r="DRM72" s="134"/>
      <c r="DRS72" s="133"/>
      <c r="DRT72" s="134"/>
      <c r="DRZ72" s="133"/>
      <c r="DSA72" s="134"/>
      <c r="DSG72" s="133"/>
      <c r="DSH72" s="134"/>
      <c r="DSN72" s="133"/>
      <c r="DSO72" s="134"/>
      <c r="DSU72" s="133"/>
      <c r="DSV72" s="134"/>
      <c r="DTB72" s="133"/>
      <c r="DTC72" s="134"/>
      <c r="DTI72" s="133"/>
      <c r="DTJ72" s="134"/>
      <c r="DTP72" s="133"/>
      <c r="DTQ72" s="134"/>
      <c r="DTW72" s="133"/>
      <c r="DTX72" s="134"/>
      <c r="DUD72" s="133"/>
      <c r="DUE72" s="134"/>
      <c r="DUK72" s="133"/>
      <c r="DUL72" s="134"/>
      <c r="DUR72" s="133"/>
      <c r="DUS72" s="134"/>
      <c r="DUY72" s="133"/>
      <c r="DUZ72" s="134"/>
      <c r="DVF72" s="133"/>
      <c r="DVG72" s="134"/>
      <c r="DVM72" s="133"/>
      <c r="DVN72" s="134"/>
      <c r="DVT72" s="133"/>
      <c r="DVU72" s="134"/>
      <c r="DWA72" s="133"/>
      <c r="DWB72" s="134"/>
      <c r="DWH72" s="133"/>
      <c r="DWI72" s="134"/>
      <c r="DWO72" s="133"/>
      <c r="DWP72" s="134"/>
      <c r="DWV72" s="133"/>
      <c r="DWW72" s="134"/>
      <c r="DXC72" s="133"/>
      <c r="DXD72" s="134"/>
      <c r="DXJ72" s="133"/>
      <c r="DXK72" s="134"/>
      <c r="DXQ72" s="133"/>
      <c r="DXR72" s="134"/>
      <c r="DXX72" s="133"/>
      <c r="DXY72" s="134"/>
      <c r="DYE72" s="133"/>
      <c r="DYF72" s="134"/>
      <c r="DYL72" s="133"/>
      <c r="DYM72" s="134"/>
      <c r="DYS72" s="133"/>
      <c r="DYT72" s="134"/>
      <c r="DYZ72" s="133"/>
      <c r="DZA72" s="134"/>
      <c r="DZG72" s="133"/>
      <c r="DZH72" s="134"/>
      <c r="DZN72" s="133"/>
      <c r="DZO72" s="134"/>
      <c r="DZU72" s="133"/>
      <c r="DZV72" s="134"/>
      <c r="EAB72" s="133"/>
      <c r="EAC72" s="134"/>
      <c r="EAI72" s="133"/>
      <c r="EAJ72" s="134"/>
      <c r="EAP72" s="133"/>
      <c r="EAQ72" s="134"/>
      <c r="EAW72" s="133"/>
      <c r="EAX72" s="134"/>
      <c r="EBD72" s="133"/>
      <c r="EBE72" s="134"/>
      <c r="EBK72" s="133"/>
      <c r="EBL72" s="134"/>
      <c r="EBR72" s="133"/>
      <c r="EBS72" s="134"/>
      <c r="EBY72" s="133"/>
      <c r="EBZ72" s="134"/>
      <c r="ECF72" s="133"/>
      <c r="ECG72" s="134"/>
      <c r="ECM72" s="133"/>
      <c r="ECN72" s="134"/>
      <c r="ECT72" s="133"/>
      <c r="ECU72" s="134"/>
      <c r="EDA72" s="133"/>
      <c r="EDB72" s="134"/>
      <c r="EDH72" s="133"/>
      <c r="EDI72" s="134"/>
      <c r="EDO72" s="133"/>
      <c r="EDP72" s="134"/>
      <c r="EDV72" s="133"/>
      <c r="EDW72" s="134"/>
      <c r="EEC72" s="133"/>
      <c r="EED72" s="134"/>
      <c r="EEJ72" s="133"/>
      <c r="EEK72" s="134"/>
      <c r="EEQ72" s="133"/>
      <c r="EER72" s="134"/>
      <c r="EEX72" s="133"/>
      <c r="EEY72" s="134"/>
      <c r="EFE72" s="133"/>
      <c r="EFF72" s="134"/>
      <c r="EFL72" s="133"/>
      <c r="EFM72" s="134"/>
      <c r="EFS72" s="133"/>
      <c r="EFT72" s="134"/>
      <c r="EFZ72" s="133"/>
      <c r="EGA72" s="134"/>
      <c r="EGG72" s="133"/>
      <c r="EGH72" s="134"/>
      <c r="EGN72" s="133"/>
      <c r="EGO72" s="134"/>
      <c r="EGU72" s="133"/>
      <c r="EGV72" s="134"/>
      <c r="EHB72" s="133"/>
      <c r="EHC72" s="134"/>
      <c r="EHI72" s="133"/>
      <c r="EHJ72" s="134"/>
      <c r="EHP72" s="133"/>
      <c r="EHQ72" s="134"/>
      <c r="EHW72" s="133"/>
      <c r="EHX72" s="134"/>
      <c r="EID72" s="133"/>
      <c r="EIE72" s="134"/>
      <c r="EIK72" s="133"/>
      <c r="EIL72" s="134"/>
      <c r="EIR72" s="133"/>
      <c r="EIS72" s="134"/>
      <c r="EIY72" s="133"/>
      <c r="EIZ72" s="134"/>
      <c r="EJF72" s="133"/>
      <c r="EJG72" s="134"/>
      <c r="EJM72" s="133"/>
      <c r="EJN72" s="134"/>
      <c r="EJT72" s="133"/>
      <c r="EJU72" s="134"/>
      <c r="EKA72" s="133"/>
      <c r="EKB72" s="134"/>
      <c r="EKH72" s="133"/>
      <c r="EKI72" s="134"/>
      <c r="EKO72" s="133"/>
      <c r="EKP72" s="134"/>
      <c r="EKV72" s="133"/>
      <c r="EKW72" s="134"/>
      <c r="ELC72" s="133"/>
      <c r="ELD72" s="134"/>
      <c r="ELJ72" s="133"/>
      <c r="ELK72" s="134"/>
      <c r="ELQ72" s="133"/>
      <c r="ELR72" s="134"/>
      <c r="ELX72" s="133"/>
      <c r="ELY72" s="134"/>
      <c r="EME72" s="133"/>
      <c r="EMF72" s="134"/>
      <c r="EML72" s="133"/>
      <c r="EMM72" s="134"/>
      <c r="EMS72" s="133"/>
      <c r="EMT72" s="134"/>
      <c r="EMZ72" s="133"/>
      <c r="ENA72" s="134"/>
      <c r="ENG72" s="133"/>
      <c r="ENH72" s="134"/>
      <c r="ENN72" s="133"/>
      <c r="ENO72" s="134"/>
      <c r="ENU72" s="133"/>
      <c r="ENV72" s="134"/>
      <c r="EOB72" s="133"/>
      <c r="EOC72" s="134"/>
      <c r="EOI72" s="133"/>
      <c r="EOJ72" s="134"/>
      <c r="EOP72" s="133"/>
      <c r="EOQ72" s="134"/>
      <c r="EOW72" s="133"/>
      <c r="EOX72" s="134"/>
      <c r="EPD72" s="133"/>
      <c r="EPE72" s="134"/>
      <c r="EPK72" s="133"/>
      <c r="EPL72" s="134"/>
      <c r="EPR72" s="133"/>
      <c r="EPS72" s="134"/>
      <c r="EPY72" s="133"/>
      <c r="EPZ72" s="134"/>
      <c r="EQF72" s="133"/>
      <c r="EQG72" s="134"/>
      <c r="EQM72" s="133"/>
      <c r="EQN72" s="134"/>
      <c r="EQT72" s="133"/>
      <c r="EQU72" s="134"/>
      <c r="ERA72" s="133"/>
      <c r="ERB72" s="134"/>
      <c r="ERH72" s="133"/>
      <c r="ERI72" s="134"/>
      <c r="ERO72" s="133"/>
      <c r="ERP72" s="134"/>
      <c r="ERV72" s="133"/>
      <c r="ERW72" s="134"/>
      <c r="ESC72" s="133"/>
      <c r="ESD72" s="134"/>
      <c r="ESJ72" s="133"/>
      <c r="ESK72" s="134"/>
      <c r="ESQ72" s="133"/>
      <c r="ESR72" s="134"/>
      <c r="ESX72" s="133"/>
      <c r="ESY72" s="134"/>
      <c r="ETE72" s="133"/>
      <c r="ETF72" s="134"/>
      <c r="ETL72" s="133"/>
      <c r="ETM72" s="134"/>
      <c r="ETS72" s="133"/>
      <c r="ETT72" s="134"/>
      <c r="ETZ72" s="133"/>
      <c r="EUA72" s="134"/>
      <c r="EUG72" s="133"/>
      <c r="EUH72" s="134"/>
      <c r="EUN72" s="133"/>
      <c r="EUO72" s="134"/>
      <c r="EUU72" s="133"/>
      <c r="EUV72" s="134"/>
      <c r="EVB72" s="133"/>
      <c r="EVC72" s="134"/>
      <c r="EVI72" s="133"/>
      <c r="EVJ72" s="134"/>
      <c r="EVP72" s="133"/>
      <c r="EVQ72" s="134"/>
      <c r="EVW72" s="133"/>
      <c r="EVX72" s="134"/>
      <c r="EWD72" s="133"/>
      <c r="EWE72" s="134"/>
      <c r="EWK72" s="133"/>
      <c r="EWL72" s="134"/>
      <c r="EWR72" s="133"/>
      <c r="EWS72" s="134"/>
      <c r="EWY72" s="133"/>
      <c r="EWZ72" s="134"/>
      <c r="EXF72" s="133"/>
      <c r="EXG72" s="134"/>
      <c r="EXM72" s="133"/>
      <c r="EXN72" s="134"/>
      <c r="EXT72" s="133"/>
      <c r="EXU72" s="134"/>
      <c r="EYA72" s="133"/>
      <c r="EYB72" s="134"/>
      <c r="EYH72" s="133"/>
      <c r="EYI72" s="134"/>
      <c r="EYO72" s="133"/>
      <c r="EYP72" s="134"/>
      <c r="EYV72" s="133"/>
      <c r="EYW72" s="134"/>
      <c r="EZC72" s="133"/>
      <c r="EZD72" s="134"/>
      <c r="EZJ72" s="133"/>
      <c r="EZK72" s="134"/>
      <c r="EZQ72" s="133"/>
      <c r="EZR72" s="134"/>
      <c r="EZX72" s="133"/>
      <c r="EZY72" s="134"/>
      <c r="FAE72" s="133"/>
      <c r="FAF72" s="134"/>
      <c r="FAL72" s="133"/>
      <c r="FAM72" s="134"/>
      <c r="FAS72" s="133"/>
      <c r="FAT72" s="134"/>
      <c r="FAZ72" s="133"/>
      <c r="FBA72" s="134"/>
      <c r="FBG72" s="133"/>
      <c r="FBH72" s="134"/>
      <c r="FBN72" s="133"/>
      <c r="FBO72" s="134"/>
      <c r="FBU72" s="133"/>
      <c r="FBV72" s="134"/>
      <c r="FCB72" s="133"/>
      <c r="FCC72" s="134"/>
      <c r="FCI72" s="133"/>
      <c r="FCJ72" s="134"/>
      <c r="FCP72" s="133"/>
      <c r="FCQ72" s="134"/>
      <c r="FCW72" s="133"/>
      <c r="FCX72" s="134"/>
      <c r="FDD72" s="133"/>
      <c r="FDE72" s="134"/>
      <c r="FDK72" s="133"/>
      <c r="FDL72" s="134"/>
      <c r="FDR72" s="133"/>
      <c r="FDS72" s="134"/>
      <c r="FDY72" s="133"/>
      <c r="FDZ72" s="134"/>
      <c r="FEF72" s="133"/>
      <c r="FEG72" s="134"/>
      <c r="FEM72" s="133"/>
      <c r="FEN72" s="134"/>
      <c r="FET72" s="133"/>
      <c r="FEU72" s="134"/>
      <c r="FFA72" s="133"/>
      <c r="FFB72" s="134"/>
      <c r="FFH72" s="133"/>
      <c r="FFI72" s="134"/>
      <c r="FFO72" s="133"/>
      <c r="FFP72" s="134"/>
      <c r="FFV72" s="133"/>
      <c r="FFW72" s="134"/>
      <c r="FGC72" s="133"/>
      <c r="FGD72" s="134"/>
      <c r="FGJ72" s="133"/>
      <c r="FGK72" s="134"/>
      <c r="FGQ72" s="133"/>
      <c r="FGR72" s="134"/>
      <c r="FGX72" s="133"/>
      <c r="FGY72" s="134"/>
      <c r="FHE72" s="133"/>
      <c r="FHF72" s="134"/>
      <c r="FHL72" s="133"/>
      <c r="FHM72" s="134"/>
      <c r="FHS72" s="133"/>
      <c r="FHT72" s="134"/>
      <c r="FHZ72" s="133"/>
      <c r="FIA72" s="134"/>
      <c r="FIG72" s="133"/>
      <c r="FIH72" s="134"/>
      <c r="FIN72" s="133"/>
      <c r="FIO72" s="134"/>
      <c r="FIU72" s="133"/>
      <c r="FIV72" s="134"/>
      <c r="FJB72" s="133"/>
      <c r="FJC72" s="134"/>
      <c r="FJI72" s="133"/>
      <c r="FJJ72" s="134"/>
      <c r="FJP72" s="133"/>
      <c r="FJQ72" s="134"/>
      <c r="FJW72" s="133"/>
      <c r="FJX72" s="134"/>
      <c r="FKD72" s="133"/>
      <c r="FKE72" s="134"/>
      <c r="FKK72" s="133"/>
      <c r="FKL72" s="134"/>
      <c r="FKR72" s="133"/>
      <c r="FKS72" s="134"/>
      <c r="FKY72" s="133"/>
      <c r="FKZ72" s="134"/>
      <c r="FLF72" s="133"/>
      <c r="FLG72" s="134"/>
      <c r="FLM72" s="133"/>
      <c r="FLN72" s="134"/>
      <c r="FLT72" s="133"/>
      <c r="FLU72" s="134"/>
      <c r="FMA72" s="133"/>
      <c r="FMB72" s="134"/>
      <c r="FMH72" s="133"/>
      <c r="FMI72" s="134"/>
      <c r="FMO72" s="133"/>
      <c r="FMP72" s="134"/>
      <c r="FMV72" s="133"/>
      <c r="FMW72" s="134"/>
      <c r="FNC72" s="133"/>
      <c r="FND72" s="134"/>
      <c r="FNJ72" s="133"/>
      <c r="FNK72" s="134"/>
      <c r="FNQ72" s="133"/>
      <c r="FNR72" s="134"/>
      <c r="FNX72" s="133"/>
      <c r="FNY72" s="134"/>
      <c r="FOE72" s="133"/>
      <c r="FOF72" s="134"/>
      <c r="FOL72" s="133"/>
      <c r="FOM72" s="134"/>
      <c r="FOS72" s="133"/>
      <c r="FOT72" s="134"/>
      <c r="FOZ72" s="133"/>
      <c r="FPA72" s="134"/>
      <c r="FPG72" s="133"/>
      <c r="FPH72" s="134"/>
      <c r="FPN72" s="133"/>
      <c r="FPO72" s="134"/>
      <c r="FPU72" s="133"/>
      <c r="FPV72" s="134"/>
      <c r="FQB72" s="133"/>
      <c r="FQC72" s="134"/>
      <c r="FQI72" s="133"/>
      <c r="FQJ72" s="134"/>
      <c r="FQP72" s="133"/>
      <c r="FQQ72" s="134"/>
      <c r="FQW72" s="133"/>
      <c r="FQX72" s="134"/>
      <c r="FRD72" s="133"/>
      <c r="FRE72" s="134"/>
      <c r="FRK72" s="133"/>
      <c r="FRL72" s="134"/>
      <c r="FRR72" s="133"/>
      <c r="FRS72" s="134"/>
      <c r="FRY72" s="133"/>
      <c r="FRZ72" s="134"/>
      <c r="FSF72" s="133"/>
      <c r="FSG72" s="134"/>
      <c r="FSM72" s="133"/>
      <c r="FSN72" s="134"/>
      <c r="FST72" s="133"/>
      <c r="FSU72" s="134"/>
      <c r="FTA72" s="133"/>
      <c r="FTB72" s="134"/>
      <c r="FTH72" s="133"/>
      <c r="FTI72" s="134"/>
      <c r="FTO72" s="133"/>
      <c r="FTP72" s="134"/>
      <c r="FTV72" s="133"/>
      <c r="FTW72" s="134"/>
      <c r="FUC72" s="133"/>
      <c r="FUD72" s="134"/>
      <c r="FUJ72" s="133"/>
      <c r="FUK72" s="134"/>
      <c r="FUQ72" s="133"/>
      <c r="FUR72" s="134"/>
      <c r="FUX72" s="133"/>
      <c r="FUY72" s="134"/>
      <c r="FVE72" s="133"/>
      <c r="FVF72" s="134"/>
      <c r="FVL72" s="133"/>
      <c r="FVM72" s="134"/>
      <c r="FVS72" s="133"/>
      <c r="FVT72" s="134"/>
      <c r="FVZ72" s="133"/>
      <c r="FWA72" s="134"/>
      <c r="FWG72" s="133"/>
      <c r="FWH72" s="134"/>
      <c r="FWN72" s="133"/>
      <c r="FWO72" s="134"/>
      <c r="FWU72" s="133"/>
      <c r="FWV72" s="134"/>
      <c r="FXB72" s="133"/>
      <c r="FXC72" s="134"/>
      <c r="FXI72" s="133"/>
      <c r="FXJ72" s="134"/>
      <c r="FXP72" s="133"/>
      <c r="FXQ72" s="134"/>
      <c r="FXW72" s="133"/>
      <c r="FXX72" s="134"/>
      <c r="FYD72" s="133"/>
      <c r="FYE72" s="134"/>
      <c r="FYK72" s="133"/>
      <c r="FYL72" s="134"/>
      <c r="FYR72" s="133"/>
      <c r="FYS72" s="134"/>
      <c r="FYY72" s="133"/>
      <c r="FYZ72" s="134"/>
      <c r="FZF72" s="133"/>
      <c r="FZG72" s="134"/>
      <c r="FZM72" s="133"/>
      <c r="FZN72" s="134"/>
      <c r="FZT72" s="133"/>
      <c r="FZU72" s="134"/>
      <c r="GAA72" s="133"/>
      <c r="GAB72" s="134"/>
      <c r="GAH72" s="133"/>
      <c r="GAI72" s="134"/>
      <c r="GAO72" s="133"/>
      <c r="GAP72" s="134"/>
      <c r="GAV72" s="133"/>
      <c r="GAW72" s="134"/>
      <c r="GBC72" s="133"/>
      <c r="GBD72" s="134"/>
      <c r="GBJ72" s="133"/>
      <c r="GBK72" s="134"/>
      <c r="GBQ72" s="133"/>
      <c r="GBR72" s="134"/>
      <c r="GBX72" s="133"/>
      <c r="GBY72" s="134"/>
      <c r="GCE72" s="133"/>
      <c r="GCF72" s="134"/>
      <c r="GCL72" s="133"/>
      <c r="GCM72" s="134"/>
      <c r="GCS72" s="133"/>
      <c r="GCT72" s="134"/>
      <c r="GCZ72" s="133"/>
      <c r="GDA72" s="134"/>
      <c r="GDG72" s="133"/>
      <c r="GDH72" s="134"/>
      <c r="GDN72" s="133"/>
      <c r="GDO72" s="134"/>
      <c r="GDU72" s="133"/>
      <c r="GDV72" s="134"/>
      <c r="GEB72" s="133"/>
      <c r="GEC72" s="134"/>
      <c r="GEI72" s="133"/>
      <c r="GEJ72" s="134"/>
      <c r="GEP72" s="133"/>
      <c r="GEQ72" s="134"/>
      <c r="GEW72" s="133"/>
      <c r="GEX72" s="134"/>
      <c r="GFD72" s="133"/>
      <c r="GFE72" s="134"/>
      <c r="GFK72" s="133"/>
      <c r="GFL72" s="134"/>
      <c r="GFR72" s="133"/>
      <c r="GFS72" s="134"/>
      <c r="GFY72" s="133"/>
      <c r="GFZ72" s="134"/>
      <c r="GGF72" s="133"/>
      <c r="GGG72" s="134"/>
      <c r="GGM72" s="133"/>
      <c r="GGN72" s="134"/>
      <c r="GGT72" s="133"/>
      <c r="GGU72" s="134"/>
      <c r="GHA72" s="133"/>
      <c r="GHB72" s="134"/>
      <c r="GHH72" s="133"/>
      <c r="GHI72" s="134"/>
      <c r="GHO72" s="133"/>
      <c r="GHP72" s="134"/>
      <c r="GHV72" s="133"/>
      <c r="GHW72" s="134"/>
      <c r="GIC72" s="133"/>
      <c r="GID72" s="134"/>
      <c r="GIJ72" s="133"/>
      <c r="GIK72" s="134"/>
      <c r="GIQ72" s="133"/>
      <c r="GIR72" s="134"/>
      <c r="GIX72" s="133"/>
      <c r="GIY72" s="134"/>
      <c r="GJE72" s="133"/>
      <c r="GJF72" s="134"/>
      <c r="GJL72" s="133"/>
      <c r="GJM72" s="134"/>
      <c r="GJS72" s="133"/>
      <c r="GJT72" s="134"/>
      <c r="GJZ72" s="133"/>
      <c r="GKA72" s="134"/>
      <c r="GKG72" s="133"/>
      <c r="GKH72" s="134"/>
      <c r="GKN72" s="133"/>
      <c r="GKO72" s="134"/>
      <c r="GKU72" s="133"/>
      <c r="GKV72" s="134"/>
      <c r="GLB72" s="133"/>
      <c r="GLC72" s="134"/>
      <c r="GLI72" s="133"/>
      <c r="GLJ72" s="134"/>
      <c r="GLP72" s="133"/>
      <c r="GLQ72" s="134"/>
      <c r="GLW72" s="133"/>
      <c r="GLX72" s="134"/>
      <c r="GMD72" s="133"/>
      <c r="GME72" s="134"/>
      <c r="GMK72" s="133"/>
      <c r="GML72" s="134"/>
      <c r="GMR72" s="133"/>
      <c r="GMS72" s="134"/>
      <c r="GMY72" s="133"/>
      <c r="GMZ72" s="134"/>
      <c r="GNF72" s="133"/>
      <c r="GNG72" s="134"/>
      <c r="GNM72" s="133"/>
      <c r="GNN72" s="134"/>
      <c r="GNT72" s="133"/>
      <c r="GNU72" s="134"/>
      <c r="GOA72" s="133"/>
      <c r="GOB72" s="134"/>
      <c r="GOH72" s="133"/>
      <c r="GOI72" s="134"/>
      <c r="GOO72" s="133"/>
      <c r="GOP72" s="134"/>
      <c r="GOV72" s="133"/>
      <c r="GOW72" s="134"/>
      <c r="GPC72" s="133"/>
      <c r="GPD72" s="134"/>
      <c r="GPJ72" s="133"/>
      <c r="GPK72" s="134"/>
      <c r="GPQ72" s="133"/>
      <c r="GPR72" s="134"/>
      <c r="GPX72" s="133"/>
      <c r="GPY72" s="134"/>
      <c r="GQE72" s="133"/>
      <c r="GQF72" s="134"/>
      <c r="GQL72" s="133"/>
      <c r="GQM72" s="134"/>
      <c r="GQS72" s="133"/>
      <c r="GQT72" s="134"/>
      <c r="GQZ72" s="133"/>
      <c r="GRA72" s="134"/>
      <c r="GRG72" s="133"/>
      <c r="GRH72" s="134"/>
      <c r="GRN72" s="133"/>
      <c r="GRO72" s="134"/>
      <c r="GRU72" s="133"/>
      <c r="GRV72" s="134"/>
      <c r="GSB72" s="133"/>
      <c r="GSC72" s="134"/>
      <c r="GSI72" s="133"/>
      <c r="GSJ72" s="134"/>
      <c r="GSP72" s="133"/>
      <c r="GSQ72" s="134"/>
      <c r="GSW72" s="133"/>
      <c r="GSX72" s="134"/>
      <c r="GTD72" s="133"/>
      <c r="GTE72" s="134"/>
      <c r="GTK72" s="133"/>
      <c r="GTL72" s="134"/>
      <c r="GTR72" s="133"/>
      <c r="GTS72" s="134"/>
      <c r="GTY72" s="133"/>
      <c r="GTZ72" s="134"/>
      <c r="GUF72" s="133"/>
      <c r="GUG72" s="134"/>
      <c r="GUM72" s="133"/>
      <c r="GUN72" s="134"/>
      <c r="GUT72" s="133"/>
      <c r="GUU72" s="134"/>
      <c r="GVA72" s="133"/>
      <c r="GVB72" s="134"/>
      <c r="GVH72" s="133"/>
      <c r="GVI72" s="134"/>
      <c r="GVO72" s="133"/>
      <c r="GVP72" s="134"/>
      <c r="GVV72" s="133"/>
      <c r="GVW72" s="134"/>
      <c r="GWC72" s="133"/>
      <c r="GWD72" s="134"/>
      <c r="GWJ72" s="133"/>
      <c r="GWK72" s="134"/>
      <c r="GWQ72" s="133"/>
      <c r="GWR72" s="134"/>
      <c r="GWX72" s="133"/>
      <c r="GWY72" s="134"/>
      <c r="GXE72" s="133"/>
      <c r="GXF72" s="134"/>
      <c r="GXL72" s="133"/>
      <c r="GXM72" s="134"/>
      <c r="GXS72" s="133"/>
      <c r="GXT72" s="134"/>
      <c r="GXZ72" s="133"/>
      <c r="GYA72" s="134"/>
      <c r="GYG72" s="133"/>
      <c r="GYH72" s="134"/>
      <c r="GYN72" s="133"/>
      <c r="GYO72" s="134"/>
      <c r="GYU72" s="133"/>
      <c r="GYV72" s="134"/>
      <c r="GZB72" s="133"/>
      <c r="GZC72" s="134"/>
      <c r="GZI72" s="133"/>
      <c r="GZJ72" s="134"/>
      <c r="GZP72" s="133"/>
      <c r="GZQ72" s="134"/>
      <c r="GZW72" s="133"/>
      <c r="GZX72" s="134"/>
      <c r="HAD72" s="133"/>
      <c r="HAE72" s="134"/>
      <c r="HAK72" s="133"/>
      <c r="HAL72" s="134"/>
      <c r="HAR72" s="133"/>
      <c r="HAS72" s="134"/>
      <c r="HAY72" s="133"/>
      <c r="HAZ72" s="134"/>
      <c r="HBF72" s="133"/>
      <c r="HBG72" s="134"/>
      <c r="HBM72" s="133"/>
      <c r="HBN72" s="134"/>
      <c r="HBT72" s="133"/>
      <c r="HBU72" s="134"/>
      <c r="HCA72" s="133"/>
      <c r="HCB72" s="134"/>
      <c r="HCH72" s="133"/>
      <c r="HCI72" s="134"/>
      <c r="HCO72" s="133"/>
      <c r="HCP72" s="134"/>
      <c r="HCV72" s="133"/>
      <c r="HCW72" s="134"/>
      <c r="HDC72" s="133"/>
      <c r="HDD72" s="134"/>
      <c r="HDJ72" s="133"/>
      <c r="HDK72" s="134"/>
      <c r="HDQ72" s="133"/>
      <c r="HDR72" s="134"/>
      <c r="HDX72" s="133"/>
      <c r="HDY72" s="134"/>
      <c r="HEE72" s="133"/>
      <c r="HEF72" s="134"/>
      <c r="HEL72" s="133"/>
      <c r="HEM72" s="134"/>
      <c r="HES72" s="133"/>
      <c r="HET72" s="134"/>
      <c r="HEZ72" s="133"/>
      <c r="HFA72" s="134"/>
      <c r="HFG72" s="133"/>
      <c r="HFH72" s="134"/>
      <c r="HFN72" s="133"/>
      <c r="HFO72" s="134"/>
      <c r="HFU72" s="133"/>
      <c r="HFV72" s="134"/>
      <c r="HGB72" s="133"/>
      <c r="HGC72" s="134"/>
      <c r="HGI72" s="133"/>
      <c r="HGJ72" s="134"/>
      <c r="HGP72" s="133"/>
      <c r="HGQ72" s="134"/>
      <c r="HGW72" s="133"/>
      <c r="HGX72" s="134"/>
      <c r="HHD72" s="133"/>
      <c r="HHE72" s="134"/>
      <c r="HHK72" s="133"/>
      <c r="HHL72" s="134"/>
      <c r="HHR72" s="133"/>
      <c r="HHS72" s="134"/>
      <c r="HHY72" s="133"/>
      <c r="HHZ72" s="134"/>
      <c r="HIF72" s="133"/>
      <c r="HIG72" s="134"/>
      <c r="HIM72" s="133"/>
      <c r="HIN72" s="134"/>
      <c r="HIT72" s="133"/>
      <c r="HIU72" s="134"/>
      <c r="HJA72" s="133"/>
      <c r="HJB72" s="134"/>
      <c r="HJH72" s="133"/>
      <c r="HJI72" s="134"/>
      <c r="HJO72" s="133"/>
      <c r="HJP72" s="134"/>
      <c r="HJV72" s="133"/>
      <c r="HJW72" s="134"/>
      <c r="HKC72" s="133"/>
      <c r="HKD72" s="134"/>
      <c r="HKJ72" s="133"/>
      <c r="HKK72" s="134"/>
      <c r="HKQ72" s="133"/>
      <c r="HKR72" s="134"/>
      <c r="HKX72" s="133"/>
      <c r="HKY72" s="134"/>
      <c r="HLE72" s="133"/>
      <c r="HLF72" s="134"/>
      <c r="HLL72" s="133"/>
      <c r="HLM72" s="134"/>
      <c r="HLS72" s="133"/>
      <c r="HLT72" s="134"/>
      <c r="HLZ72" s="133"/>
      <c r="HMA72" s="134"/>
      <c r="HMG72" s="133"/>
      <c r="HMH72" s="134"/>
      <c r="HMN72" s="133"/>
      <c r="HMO72" s="134"/>
      <c r="HMU72" s="133"/>
      <c r="HMV72" s="134"/>
      <c r="HNB72" s="133"/>
      <c r="HNC72" s="134"/>
      <c r="HNI72" s="133"/>
      <c r="HNJ72" s="134"/>
      <c r="HNP72" s="133"/>
      <c r="HNQ72" s="134"/>
      <c r="HNW72" s="133"/>
      <c r="HNX72" s="134"/>
      <c r="HOD72" s="133"/>
      <c r="HOE72" s="134"/>
      <c r="HOK72" s="133"/>
      <c r="HOL72" s="134"/>
      <c r="HOR72" s="133"/>
      <c r="HOS72" s="134"/>
      <c r="HOY72" s="133"/>
      <c r="HOZ72" s="134"/>
      <c r="HPF72" s="133"/>
      <c r="HPG72" s="134"/>
      <c r="HPM72" s="133"/>
      <c r="HPN72" s="134"/>
      <c r="HPT72" s="133"/>
      <c r="HPU72" s="134"/>
      <c r="HQA72" s="133"/>
      <c r="HQB72" s="134"/>
      <c r="HQH72" s="133"/>
      <c r="HQI72" s="134"/>
      <c r="HQO72" s="133"/>
      <c r="HQP72" s="134"/>
      <c r="HQV72" s="133"/>
      <c r="HQW72" s="134"/>
      <c r="HRC72" s="133"/>
      <c r="HRD72" s="134"/>
      <c r="HRJ72" s="133"/>
      <c r="HRK72" s="134"/>
      <c r="HRQ72" s="133"/>
      <c r="HRR72" s="134"/>
      <c r="HRX72" s="133"/>
      <c r="HRY72" s="134"/>
      <c r="HSE72" s="133"/>
      <c r="HSF72" s="134"/>
      <c r="HSL72" s="133"/>
      <c r="HSM72" s="134"/>
      <c r="HSS72" s="133"/>
      <c r="HST72" s="134"/>
      <c r="HSZ72" s="133"/>
      <c r="HTA72" s="134"/>
      <c r="HTG72" s="133"/>
      <c r="HTH72" s="134"/>
      <c r="HTN72" s="133"/>
      <c r="HTO72" s="134"/>
      <c r="HTU72" s="133"/>
      <c r="HTV72" s="134"/>
      <c r="HUB72" s="133"/>
      <c r="HUC72" s="134"/>
      <c r="HUI72" s="133"/>
      <c r="HUJ72" s="134"/>
      <c r="HUP72" s="133"/>
      <c r="HUQ72" s="134"/>
      <c r="HUW72" s="133"/>
      <c r="HUX72" s="134"/>
      <c r="HVD72" s="133"/>
      <c r="HVE72" s="134"/>
      <c r="HVK72" s="133"/>
      <c r="HVL72" s="134"/>
      <c r="HVR72" s="133"/>
      <c r="HVS72" s="134"/>
      <c r="HVY72" s="133"/>
      <c r="HVZ72" s="134"/>
      <c r="HWF72" s="133"/>
      <c r="HWG72" s="134"/>
      <c r="HWM72" s="133"/>
      <c r="HWN72" s="134"/>
      <c r="HWT72" s="133"/>
      <c r="HWU72" s="134"/>
      <c r="HXA72" s="133"/>
      <c r="HXB72" s="134"/>
      <c r="HXH72" s="133"/>
      <c r="HXI72" s="134"/>
      <c r="HXO72" s="133"/>
      <c r="HXP72" s="134"/>
      <c r="HXV72" s="133"/>
      <c r="HXW72" s="134"/>
      <c r="HYC72" s="133"/>
      <c r="HYD72" s="134"/>
      <c r="HYJ72" s="133"/>
      <c r="HYK72" s="134"/>
      <c r="HYQ72" s="133"/>
      <c r="HYR72" s="134"/>
      <c r="HYX72" s="133"/>
      <c r="HYY72" s="134"/>
      <c r="HZE72" s="133"/>
      <c r="HZF72" s="134"/>
      <c r="HZL72" s="133"/>
      <c r="HZM72" s="134"/>
      <c r="HZS72" s="133"/>
      <c r="HZT72" s="134"/>
      <c r="HZZ72" s="133"/>
      <c r="IAA72" s="134"/>
      <c r="IAG72" s="133"/>
      <c r="IAH72" s="134"/>
      <c r="IAN72" s="133"/>
      <c r="IAO72" s="134"/>
      <c r="IAU72" s="133"/>
      <c r="IAV72" s="134"/>
      <c r="IBB72" s="133"/>
      <c r="IBC72" s="134"/>
      <c r="IBI72" s="133"/>
      <c r="IBJ72" s="134"/>
      <c r="IBP72" s="133"/>
      <c r="IBQ72" s="134"/>
      <c r="IBW72" s="133"/>
      <c r="IBX72" s="134"/>
      <c r="ICD72" s="133"/>
      <c r="ICE72" s="134"/>
      <c r="ICK72" s="133"/>
      <c r="ICL72" s="134"/>
      <c r="ICR72" s="133"/>
      <c r="ICS72" s="134"/>
      <c r="ICY72" s="133"/>
      <c r="ICZ72" s="134"/>
      <c r="IDF72" s="133"/>
      <c r="IDG72" s="134"/>
      <c r="IDM72" s="133"/>
      <c r="IDN72" s="134"/>
      <c r="IDT72" s="133"/>
      <c r="IDU72" s="134"/>
      <c r="IEA72" s="133"/>
      <c r="IEB72" s="134"/>
      <c r="IEH72" s="133"/>
      <c r="IEI72" s="134"/>
      <c r="IEO72" s="133"/>
      <c r="IEP72" s="134"/>
      <c r="IEV72" s="133"/>
      <c r="IEW72" s="134"/>
      <c r="IFC72" s="133"/>
      <c r="IFD72" s="134"/>
      <c r="IFJ72" s="133"/>
      <c r="IFK72" s="134"/>
      <c r="IFQ72" s="133"/>
      <c r="IFR72" s="134"/>
      <c r="IFX72" s="133"/>
      <c r="IFY72" s="134"/>
      <c r="IGE72" s="133"/>
      <c r="IGF72" s="134"/>
      <c r="IGL72" s="133"/>
      <c r="IGM72" s="134"/>
      <c r="IGS72" s="133"/>
      <c r="IGT72" s="134"/>
      <c r="IGZ72" s="133"/>
      <c r="IHA72" s="134"/>
      <c r="IHG72" s="133"/>
      <c r="IHH72" s="134"/>
      <c r="IHN72" s="133"/>
      <c r="IHO72" s="134"/>
      <c r="IHU72" s="133"/>
      <c r="IHV72" s="134"/>
      <c r="IIB72" s="133"/>
      <c r="IIC72" s="134"/>
      <c r="III72" s="133"/>
      <c r="IIJ72" s="134"/>
      <c r="IIP72" s="133"/>
      <c r="IIQ72" s="134"/>
      <c r="IIW72" s="133"/>
      <c r="IIX72" s="134"/>
      <c r="IJD72" s="133"/>
      <c r="IJE72" s="134"/>
      <c r="IJK72" s="133"/>
      <c r="IJL72" s="134"/>
      <c r="IJR72" s="133"/>
      <c r="IJS72" s="134"/>
      <c r="IJY72" s="133"/>
      <c r="IJZ72" s="134"/>
      <c r="IKF72" s="133"/>
      <c r="IKG72" s="134"/>
      <c r="IKM72" s="133"/>
      <c r="IKN72" s="134"/>
      <c r="IKT72" s="133"/>
      <c r="IKU72" s="134"/>
      <c r="ILA72" s="133"/>
      <c r="ILB72" s="134"/>
      <c r="ILH72" s="133"/>
      <c r="ILI72" s="134"/>
      <c r="ILO72" s="133"/>
      <c r="ILP72" s="134"/>
      <c r="ILV72" s="133"/>
      <c r="ILW72" s="134"/>
      <c r="IMC72" s="133"/>
      <c r="IMD72" s="134"/>
      <c r="IMJ72" s="133"/>
      <c r="IMK72" s="134"/>
      <c r="IMQ72" s="133"/>
      <c r="IMR72" s="134"/>
      <c r="IMX72" s="133"/>
      <c r="IMY72" s="134"/>
      <c r="INE72" s="133"/>
      <c r="INF72" s="134"/>
      <c r="INL72" s="133"/>
      <c r="INM72" s="134"/>
      <c r="INS72" s="133"/>
      <c r="INT72" s="134"/>
      <c r="INZ72" s="133"/>
      <c r="IOA72" s="134"/>
      <c r="IOG72" s="133"/>
      <c r="IOH72" s="134"/>
      <c r="ION72" s="133"/>
      <c r="IOO72" s="134"/>
      <c r="IOU72" s="133"/>
      <c r="IOV72" s="134"/>
      <c r="IPB72" s="133"/>
      <c r="IPC72" s="134"/>
      <c r="IPI72" s="133"/>
      <c r="IPJ72" s="134"/>
      <c r="IPP72" s="133"/>
      <c r="IPQ72" s="134"/>
      <c r="IPW72" s="133"/>
      <c r="IPX72" s="134"/>
      <c r="IQD72" s="133"/>
      <c r="IQE72" s="134"/>
      <c r="IQK72" s="133"/>
      <c r="IQL72" s="134"/>
      <c r="IQR72" s="133"/>
      <c r="IQS72" s="134"/>
      <c r="IQY72" s="133"/>
      <c r="IQZ72" s="134"/>
      <c r="IRF72" s="133"/>
      <c r="IRG72" s="134"/>
      <c r="IRM72" s="133"/>
      <c r="IRN72" s="134"/>
      <c r="IRT72" s="133"/>
      <c r="IRU72" s="134"/>
      <c r="ISA72" s="133"/>
      <c r="ISB72" s="134"/>
      <c r="ISH72" s="133"/>
      <c r="ISI72" s="134"/>
      <c r="ISO72" s="133"/>
      <c r="ISP72" s="134"/>
      <c r="ISV72" s="133"/>
      <c r="ISW72" s="134"/>
      <c r="ITC72" s="133"/>
      <c r="ITD72" s="134"/>
      <c r="ITJ72" s="133"/>
      <c r="ITK72" s="134"/>
      <c r="ITQ72" s="133"/>
      <c r="ITR72" s="134"/>
      <c r="ITX72" s="133"/>
      <c r="ITY72" s="134"/>
      <c r="IUE72" s="133"/>
      <c r="IUF72" s="134"/>
      <c r="IUL72" s="133"/>
      <c r="IUM72" s="134"/>
      <c r="IUS72" s="133"/>
      <c r="IUT72" s="134"/>
      <c r="IUZ72" s="133"/>
      <c r="IVA72" s="134"/>
      <c r="IVG72" s="133"/>
      <c r="IVH72" s="134"/>
      <c r="IVN72" s="133"/>
      <c r="IVO72" s="134"/>
      <c r="IVU72" s="133"/>
      <c r="IVV72" s="134"/>
      <c r="IWB72" s="133"/>
      <c r="IWC72" s="134"/>
      <c r="IWI72" s="133"/>
      <c r="IWJ72" s="134"/>
      <c r="IWP72" s="133"/>
      <c r="IWQ72" s="134"/>
      <c r="IWW72" s="133"/>
      <c r="IWX72" s="134"/>
      <c r="IXD72" s="133"/>
      <c r="IXE72" s="134"/>
      <c r="IXK72" s="133"/>
      <c r="IXL72" s="134"/>
      <c r="IXR72" s="133"/>
      <c r="IXS72" s="134"/>
      <c r="IXY72" s="133"/>
      <c r="IXZ72" s="134"/>
      <c r="IYF72" s="133"/>
      <c r="IYG72" s="134"/>
      <c r="IYM72" s="133"/>
      <c r="IYN72" s="134"/>
      <c r="IYT72" s="133"/>
      <c r="IYU72" s="134"/>
      <c r="IZA72" s="133"/>
      <c r="IZB72" s="134"/>
      <c r="IZH72" s="133"/>
      <c r="IZI72" s="134"/>
      <c r="IZO72" s="133"/>
      <c r="IZP72" s="134"/>
      <c r="IZV72" s="133"/>
      <c r="IZW72" s="134"/>
      <c r="JAC72" s="133"/>
      <c r="JAD72" s="134"/>
      <c r="JAJ72" s="133"/>
      <c r="JAK72" s="134"/>
      <c r="JAQ72" s="133"/>
      <c r="JAR72" s="134"/>
      <c r="JAX72" s="133"/>
      <c r="JAY72" s="134"/>
      <c r="JBE72" s="133"/>
      <c r="JBF72" s="134"/>
      <c r="JBL72" s="133"/>
      <c r="JBM72" s="134"/>
      <c r="JBS72" s="133"/>
      <c r="JBT72" s="134"/>
      <c r="JBZ72" s="133"/>
      <c r="JCA72" s="134"/>
      <c r="JCG72" s="133"/>
      <c r="JCH72" s="134"/>
      <c r="JCN72" s="133"/>
      <c r="JCO72" s="134"/>
      <c r="JCU72" s="133"/>
      <c r="JCV72" s="134"/>
      <c r="JDB72" s="133"/>
      <c r="JDC72" s="134"/>
      <c r="JDI72" s="133"/>
      <c r="JDJ72" s="134"/>
      <c r="JDP72" s="133"/>
      <c r="JDQ72" s="134"/>
      <c r="JDW72" s="133"/>
      <c r="JDX72" s="134"/>
      <c r="JED72" s="133"/>
      <c r="JEE72" s="134"/>
      <c r="JEK72" s="133"/>
      <c r="JEL72" s="134"/>
      <c r="JER72" s="133"/>
      <c r="JES72" s="134"/>
      <c r="JEY72" s="133"/>
      <c r="JEZ72" s="134"/>
      <c r="JFF72" s="133"/>
      <c r="JFG72" s="134"/>
      <c r="JFM72" s="133"/>
      <c r="JFN72" s="134"/>
      <c r="JFT72" s="133"/>
      <c r="JFU72" s="134"/>
      <c r="JGA72" s="133"/>
      <c r="JGB72" s="134"/>
      <c r="JGH72" s="133"/>
      <c r="JGI72" s="134"/>
      <c r="JGO72" s="133"/>
      <c r="JGP72" s="134"/>
      <c r="JGV72" s="133"/>
      <c r="JGW72" s="134"/>
      <c r="JHC72" s="133"/>
      <c r="JHD72" s="134"/>
      <c r="JHJ72" s="133"/>
      <c r="JHK72" s="134"/>
      <c r="JHQ72" s="133"/>
      <c r="JHR72" s="134"/>
      <c r="JHX72" s="133"/>
      <c r="JHY72" s="134"/>
      <c r="JIE72" s="133"/>
      <c r="JIF72" s="134"/>
      <c r="JIL72" s="133"/>
      <c r="JIM72" s="134"/>
      <c r="JIS72" s="133"/>
      <c r="JIT72" s="134"/>
      <c r="JIZ72" s="133"/>
      <c r="JJA72" s="134"/>
      <c r="JJG72" s="133"/>
      <c r="JJH72" s="134"/>
      <c r="JJN72" s="133"/>
      <c r="JJO72" s="134"/>
      <c r="JJU72" s="133"/>
      <c r="JJV72" s="134"/>
      <c r="JKB72" s="133"/>
      <c r="JKC72" s="134"/>
      <c r="JKI72" s="133"/>
      <c r="JKJ72" s="134"/>
      <c r="JKP72" s="133"/>
      <c r="JKQ72" s="134"/>
      <c r="JKW72" s="133"/>
      <c r="JKX72" s="134"/>
      <c r="JLD72" s="133"/>
      <c r="JLE72" s="134"/>
      <c r="JLK72" s="133"/>
      <c r="JLL72" s="134"/>
      <c r="JLR72" s="133"/>
      <c r="JLS72" s="134"/>
      <c r="JLY72" s="133"/>
      <c r="JLZ72" s="134"/>
      <c r="JMF72" s="133"/>
      <c r="JMG72" s="134"/>
      <c r="JMM72" s="133"/>
      <c r="JMN72" s="134"/>
      <c r="JMT72" s="133"/>
      <c r="JMU72" s="134"/>
      <c r="JNA72" s="133"/>
      <c r="JNB72" s="134"/>
      <c r="JNH72" s="133"/>
      <c r="JNI72" s="134"/>
      <c r="JNO72" s="133"/>
      <c r="JNP72" s="134"/>
      <c r="JNV72" s="133"/>
      <c r="JNW72" s="134"/>
      <c r="JOC72" s="133"/>
      <c r="JOD72" s="134"/>
      <c r="JOJ72" s="133"/>
      <c r="JOK72" s="134"/>
      <c r="JOQ72" s="133"/>
      <c r="JOR72" s="134"/>
      <c r="JOX72" s="133"/>
      <c r="JOY72" s="134"/>
      <c r="JPE72" s="133"/>
      <c r="JPF72" s="134"/>
      <c r="JPL72" s="133"/>
      <c r="JPM72" s="134"/>
      <c r="JPS72" s="133"/>
      <c r="JPT72" s="134"/>
      <c r="JPZ72" s="133"/>
      <c r="JQA72" s="134"/>
      <c r="JQG72" s="133"/>
      <c r="JQH72" s="134"/>
      <c r="JQN72" s="133"/>
      <c r="JQO72" s="134"/>
      <c r="JQU72" s="133"/>
      <c r="JQV72" s="134"/>
      <c r="JRB72" s="133"/>
      <c r="JRC72" s="134"/>
      <c r="JRI72" s="133"/>
      <c r="JRJ72" s="134"/>
      <c r="JRP72" s="133"/>
      <c r="JRQ72" s="134"/>
      <c r="JRW72" s="133"/>
      <c r="JRX72" s="134"/>
      <c r="JSD72" s="133"/>
      <c r="JSE72" s="134"/>
      <c r="JSK72" s="133"/>
      <c r="JSL72" s="134"/>
      <c r="JSR72" s="133"/>
      <c r="JSS72" s="134"/>
      <c r="JSY72" s="133"/>
      <c r="JSZ72" s="134"/>
      <c r="JTF72" s="133"/>
      <c r="JTG72" s="134"/>
      <c r="JTM72" s="133"/>
      <c r="JTN72" s="134"/>
      <c r="JTT72" s="133"/>
      <c r="JTU72" s="134"/>
      <c r="JUA72" s="133"/>
      <c r="JUB72" s="134"/>
      <c r="JUH72" s="133"/>
      <c r="JUI72" s="134"/>
      <c r="JUO72" s="133"/>
      <c r="JUP72" s="134"/>
      <c r="JUV72" s="133"/>
      <c r="JUW72" s="134"/>
      <c r="JVC72" s="133"/>
      <c r="JVD72" s="134"/>
      <c r="JVJ72" s="133"/>
      <c r="JVK72" s="134"/>
      <c r="JVQ72" s="133"/>
      <c r="JVR72" s="134"/>
      <c r="JVX72" s="133"/>
      <c r="JVY72" s="134"/>
      <c r="JWE72" s="133"/>
      <c r="JWF72" s="134"/>
      <c r="JWL72" s="133"/>
      <c r="JWM72" s="134"/>
      <c r="JWS72" s="133"/>
      <c r="JWT72" s="134"/>
      <c r="JWZ72" s="133"/>
      <c r="JXA72" s="134"/>
      <c r="JXG72" s="133"/>
      <c r="JXH72" s="134"/>
      <c r="JXN72" s="133"/>
      <c r="JXO72" s="134"/>
      <c r="JXU72" s="133"/>
      <c r="JXV72" s="134"/>
      <c r="JYB72" s="133"/>
      <c r="JYC72" s="134"/>
      <c r="JYI72" s="133"/>
      <c r="JYJ72" s="134"/>
      <c r="JYP72" s="133"/>
      <c r="JYQ72" s="134"/>
      <c r="JYW72" s="133"/>
      <c r="JYX72" s="134"/>
      <c r="JZD72" s="133"/>
      <c r="JZE72" s="134"/>
      <c r="JZK72" s="133"/>
      <c r="JZL72" s="134"/>
      <c r="JZR72" s="133"/>
      <c r="JZS72" s="134"/>
      <c r="JZY72" s="133"/>
      <c r="JZZ72" s="134"/>
      <c r="KAF72" s="133"/>
      <c r="KAG72" s="134"/>
      <c r="KAM72" s="133"/>
      <c r="KAN72" s="134"/>
      <c r="KAT72" s="133"/>
      <c r="KAU72" s="134"/>
      <c r="KBA72" s="133"/>
      <c r="KBB72" s="134"/>
      <c r="KBH72" s="133"/>
      <c r="KBI72" s="134"/>
      <c r="KBO72" s="133"/>
      <c r="KBP72" s="134"/>
      <c r="KBV72" s="133"/>
      <c r="KBW72" s="134"/>
      <c r="KCC72" s="133"/>
      <c r="KCD72" s="134"/>
      <c r="KCJ72" s="133"/>
      <c r="KCK72" s="134"/>
      <c r="KCQ72" s="133"/>
      <c r="KCR72" s="134"/>
      <c r="KCX72" s="133"/>
      <c r="KCY72" s="134"/>
      <c r="KDE72" s="133"/>
      <c r="KDF72" s="134"/>
      <c r="KDL72" s="133"/>
      <c r="KDM72" s="134"/>
      <c r="KDS72" s="133"/>
      <c r="KDT72" s="134"/>
      <c r="KDZ72" s="133"/>
      <c r="KEA72" s="134"/>
      <c r="KEG72" s="133"/>
      <c r="KEH72" s="134"/>
      <c r="KEN72" s="133"/>
      <c r="KEO72" s="134"/>
      <c r="KEU72" s="133"/>
      <c r="KEV72" s="134"/>
      <c r="KFB72" s="133"/>
      <c r="KFC72" s="134"/>
      <c r="KFI72" s="133"/>
      <c r="KFJ72" s="134"/>
      <c r="KFP72" s="133"/>
      <c r="KFQ72" s="134"/>
      <c r="KFW72" s="133"/>
      <c r="KFX72" s="134"/>
      <c r="KGD72" s="133"/>
      <c r="KGE72" s="134"/>
      <c r="KGK72" s="133"/>
      <c r="KGL72" s="134"/>
      <c r="KGR72" s="133"/>
      <c r="KGS72" s="134"/>
      <c r="KGY72" s="133"/>
      <c r="KGZ72" s="134"/>
      <c r="KHF72" s="133"/>
      <c r="KHG72" s="134"/>
      <c r="KHM72" s="133"/>
      <c r="KHN72" s="134"/>
      <c r="KHT72" s="133"/>
      <c r="KHU72" s="134"/>
      <c r="KIA72" s="133"/>
      <c r="KIB72" s="134"/>
      <c r="KIH72" s="133"/>
      <c r="KII72" s="134"/>
      <c r="KIO72" s="133"/>
      <c r="KIP72" s="134"/>
      <c r="KIV72" s="133"/>
      <c r="KIW72" s="134"/>
      <c r="KJC72" s="133"/>
      <c r="KJD72" s="134"/>
      <c r="KJJ72" s="133"/>
      <c r="KJK72" s="134"/>
      <c r="KJQ72" s="133"/>
      <c r="KJR72" s="134"/>
      <c r="KJX72" s="133"/>
      <c r="KJY72" s="134"/>
      <c r="KKE72" s="133"/>
      <c r="KKF72" s="134"/>
      <c r="KKL72" s="133"/>
      <c r="KKM72" s="134"/>
      <c r="KKS72" s="133"/>
      <c r="KKT72" s="134"/>
      <c r="KKZ72" s="133"/>
      <c r="KLA72" s="134"/>
      <c r="KLG72" s="133"/>
      <c r="KLH72" s="134"/>
      <c r="KLN72" s="133"/>
      <c r="KLO72" s="134"/>
      <c r="KLU72" s="133"/>
      <c r="KLV72" s="134"/>
      <c r="KMB72" s="133"/>
      <c r="KMC72" s="134"/>
      <c r="KMI72" s="133"/>
      <c r="KMJ72" s="134"/>
      <c r="KMP72" s="133"/>
      <c r="KMQ72" s="134"/>
      <c r="KMW72" s="133"/>
      <c r="KMX72" s="134"/>
      <c r="KND72" s="133"/>
      <c r="KNE72" s="134"/>
      <c r="KNK72" s="133"/>
      <c r="KNL72" s="134"/>
      <c r="KNR72" s="133"/>
      <c r="KNS72" s="134"/>
      <c r="KNY72" s="133"/>
      <c r="KNZ72" s="134"/>
      <c r="KOF72" s="133"/>
      <c r="KOG72" s="134"/>
      <c r="KOM72" s="133"/>
      <c r="KON72" s="134"/>
      <c r="KOT72" s="133"/>
      <c r="KOU72" s="134"/>
      <c r="KPA72" s="133"/>
      <c r="KPB72" s="134"/>
      <c r="KPH72" s="133"/>
      <c r="KPI72" s="134"/>
      <c r="KPO72" s="133"/>
      <c r="KPP72" s="134"/>
      <c r="KPV72" s="133"/>
      <c r="KPW72" s="134"/>
      <c r="KQC72" s="133"/>
      <c r="KQD72" s="134"/>
      <c r="KQJ72" s="133"/>
      <c r="KQK72" s="134"/>
      <c r="KQQ72" s="133"/>
      <c r="KQR72" s="134"/>
      <c r="KQX72" s="133"/>
      <c r="KQY72" s="134"/>
      <c r="KRE72" s="133"/>
      <c r="KRF72" s="134"/>
      <c r="KRL72" s="133"/>
      <c r="KRM72" s="134"/>
      <c r="KRS72" s="133"/>
      <c r="KRT72" s="134"/>
      <c r="KRZ72" s="133"/>
      <c r="KSA72" s="134"/>
      <c r="KSG72" s="133"/>
      <c r="KSH72" s="134"/>
      <c r="KSN72" s="133"/>
      <c r="KSO72" s="134"/>
      <c r="KSU72" s="133"/>
      <c r="KSV72" s="134"/>
      <c r="KTB72" s="133"/>
      <c r="KTC72" s="134"/>
      <c r="KTI72" s="133"/>
      <c r="KTJ72" s="134"/>
      <c r="KTP72" s="133"/>
      <c r="KTQ72" s="134"/>
      <c r="KTW72" s="133"/>
      <c r="KTX72" s="134"/>
      <c r="KUD72" s="133"/>
      <c r="KUE72" s="134"/>
      <c r="KUK72" s="133"/>
      <c r="KUL72" s="134"/>
      <c r="KUR72" s="133"/>
      <c r="KUS72" s="134"/>
      <c r="KUY72" s="133"/>
      <c r="KUZ72" s="134"/>
      <c r="KVF72" s="133"/>
      <c r="KVG72" s="134"/>
      <c r="KVM72" s="133"/>
      <c r="KVN72" s="134"/>
      <c r="KVT72" s="133"/>
      <c r="KVU72" s="134"/>
      <c r="KWA72" s="133"/>
      <c r="KWB72" s="134"/>
      <c r="KWH72" s="133"/>
      <c r="KWI72" s="134"/>
      <c r="KWO72" s="133"/>
      <c r="KWP72" s="134"/>
      <c r="KWV72" s="133"/>
      <c r="KWW72" s="134"/>
      <c r="KXC72" s="133"/>
      <c r="KXD72" s="134"/>
      <c r="KXJ72" s="133"/>
      <c r="KXK72" s="134"/>
      <c r="KXQ72" s="133"/>
      <c r="KXR72" s="134"/>
      <c r="KXX72" s="133"/>
      <c r="KXY72" s="134"/>
      <c r="KYE72" s="133"/>
      <c r="KYF72" s="134"/>
      <c r="KYL72" s="133"/>
      <c r="KYM72" s="134"/>
      <c r="KYS72" s="133"/>
      <c r="KYT72" s="134"/>
      <c r="KYZ72" s="133"/>
      <c r="KZA72" s="134"/>
      <c r="KZG72" s="133"/>
      <c r="KZH72" s="134"/>
      <c r="KZN72" s="133"/>
      <c r="KZO72" s="134"/>
      <c r="KZU72" s="133"/>
      <c r="KZV72" s="134"/>
      <c r="LAB72" s="133"/>
      <c r="LAC72" s="134"/>
      <c r="LAI72" s="133"/>
      <c r="LAJ72" s="134"/>
      <c r="LAP72" s="133"/>
      <c r="LAQ72" s="134"/>
      <c r="LAW72" s="133"/>
      <c r="LAX72" s="134"/>
      <c r="LBD72" s="133"/>
      <c r="LBE72" s="134"/>
      <c r="LBK72" s="133"/>
      <c r="LBL72" s="134"/>
      <c r="LBR72" s="133"/>
      <c r="LBS72" s="134"/>
      <c r="LBY72" s="133"/>
      <c r="LBZ72" s="134"/>
      <c r="LCF72" s="133"/>
      <c r="LCG72" s="134"/>
      <c r="LCM72" s="133"/>
      <c r="LCN72" s="134"/>
      <c r="LCT72" s="133"/>
      <c r="LCU72" s="134"/>
      <c r="LDA72" s="133"/>
      <c r="LDB72" s="134"/>
      <c r="LDH72" s="133"/>
      <c r="LDI72" s="134"/>
      <c r="LDO72" s="133"/>
      <c r="LDP72" s="134"/>
      <c r="LDV72" s="133"/>
      <c r="LDW72" s="134"/>
      <c r="LEC72" s="133"/>
      <c r="LED72" s="134"/>
      <c r="LEJ72" s="133"/>
      <c r="LEK72" s="134"/>
      <c r="LEQ72" s="133"/>
      <c r="LER72" s="134"/>
      <c r="LEX72" s="133"/>
      <c r="LEY72" s="134"/>
      <c r="LFE72" s="133"/>
      <c r="LFF72" s="134"/>
      <c r="LFL72" s="133"/>
      <c r="LFM72" s="134"/>
      <c r="LFS72" s="133"/>
      <c r="LFT72" s="134"/>
      <c r="LFZ72" s="133"/>
      <c r="LGA72" s="134"/>
      <c r="LGG72" s="133"/>
      <c r="LGH72" s="134"/>
      <c r="LGN72" s="133"/>
      <c r="LGO72" s="134"/>
      <c r="LGU72" s="133"/>
      <c r="LGV72" s="134"/>
      <c r="LHB72" s="133"/>
      <c r="LHC72" s="134"/>
      <c r="LHI72" s="133"/>
      <c r="LHJ72" s="134"/>
      <c r="LHP72" s="133"/>
      <c r="LHQ72" s="134"/>
      <c r="LHW72" s="133"/>
      <c r="LHX72" s="134"/>
      <c r="LID72" s="133"/>
      <c r="LIE72" s="134"/>
      <c r="LIK72" s="133"/>
      <c r="LIL72" s="134"/>
      <c r="LIR72" s="133"/>
      <c r="LIS72" s="134"/>
      <c r="LIY72" s="133"/>
      <c r="LIZ72" s="134"/>
      <c r="LJF72" s="133"/>
      <c r="LJG72" s="134"/>
      <c r="LJM72" s="133"/>
      <c r="LJN72" s="134"/>
      <c r="LJT72" s="133"/>
      <c r="LJU72" s="134"/>
      <c r="LKA72" s="133"/>
      <c r="LKB72" s="134"/>
      <c r="LKH72" s="133"/>
      <c r="LKI72" s="134"/>
      <c r="LKO72" s="133"/>
      <c r="LKP72" s="134"/>
      <c r="LKV72" s="133"/>
      <c r="LKW72" s="134"/>
      <c r="LLC72" s="133"/>
      <c r="LLD72" s="134"/>
      <c r="LLJ72" s="133"/>
      <c r="LLK72" s="134"/>
      <c r="LLQ72" s="133"/>
      <c r="LLR72" s="134"/>
      <c r="LLX72" s="133"/>
      <c r="LLY72" s="134"/>
      <c r="LME72" s="133"/>
      <c r="LMF72" s="134"/>
      <c r="LML72" s="133"/>
      <c r="LMM72" s="134"/>
      <c r="LMS72" s="133"/>
      <c r="LMT72" s="134"/>
      <c r="LMZ72" s="133"/>
      <c r="LNA72" s="134"/>
      <c r="LNG72" s="133"/>
      <c r="LNH72" s="134"/>
      <c r="LNN72" s="133"/>
      <c r="LNO72" s="134"/>
      <c r="LNU72" s="133"/>
      <c r="LNV72" s="134"/>
      <c r="LOB72" s="133"/>
      <c r="LOC72" s="134"/>
      <c r="LOI72" s="133"/>
      <c r="LOJ72" s="134"/>
      <c r="LOP72" s="133"/>
      <c r="LOQ72" s="134"/>
      <c r="LOW72" s="133"/>
      <c r="LOX72" s="134"/>
      <c r="LPD72" s="133"/>
      <c r="LPE72" s="134"/>
      <c r="LPK72" s="133"/>
      <c r="LPL72" s="134"/>
      <c r="LPR72" s="133"/>
      <c r="LPS72" s="134"/>
      <c r="LPY72" s="133"/>
      <c r="LPZ72" s="134"/>
      <c r="LQF72" s="133"/>
      <c r="LQG72" s="134"/>
      <c r="LQM72" s="133"/>
      <c r="LQN72" s="134"/>
      <c r="LQT72" s="133"/>
      <c r="LQU72" s="134"/>
      <c r="LRA72" s="133"/>
      <c r="LRB72" s="134"/>
      <c r="LRH72" s="133"/>
      <c r="LRI72" s="134"/>
      <c r="LRO72" s="133"/>
      <c r="LRP72" s="134"/>
      <c r="LRV72" s="133"/>
      <c r="LRW72" s="134"/>
      <c r="LSC72" s="133"/>
      <c r="LSD72" s="134"/>
      <c r="LSJ72" s="133"/>
      <c r="LSK72" s="134"/>
      <c r="LSQ72" s="133"/>
      <c r="LSR72" s="134"/>
      <c r="LSX72" s="133"/>
      <c r="LSY72" s="134"/>
      <c r="LTE72" s="133"/>
      <c r="LTF72" s="134"/>
      <c r="LTL72" s="133"/>
      <c r="LTM72" s="134"/>
      <c r="LTS72" s="133"/>
      <c r="LTT72" s="134"/>
      <c r="LTZ72" s="133"/>
      <c r="LUA72" s="134"/>
      <c r="LUG72" s="133"/>
      <c r="LUH72" s="134"/>
      <c r="LUN72" s="133"/>
      <c r="LUO72" s="134"/>
      <c r="LUU72" s="133"/>
      <c r="LUV72" s="134"/>
      <c r="LVB72" s="133"/>
      <c r="LVC72" s="134"/>
      <c r="LVI72" s="133"/>
      <c r="LVJ72" s="134"/>
      <c r="LVP72" s="133"/>
      <c r="LVQ72" s="134"/>
      <c r="LVW72" s="133"/>
      <c r="LVX72" s="134"/>
      <c r="LWD72" s="133"/>
      <c r="LWE72" s="134"/>
      <c r="LWK72" s="133"/>
      <c r="LWL72" s="134"/>
      <c r="LWR72" s="133"/>
      <c r="LWS72" s="134"/>
      <c r="LWY72" s="133"/>
      <c r="LWZ72" s="134"/>
      <c r="LXF72" s="133"/>
      <c r="LXG72" s="134"/>
      <c r="LXM72" s="133"/>
      <c r="LXN72" s="134"/>
      <c r="LXT72" s="133"/>
      <c r="LXU72" s="134"/>
      <c r="LYA72" s="133"/>
      <c r="LYB72" s="134"/>
      <c r="LYH72" s="133"/>
      <c r="LYI72" s="134"/>
      <c r="LYO72" s="133"/>
      <c r="LYP72" s="134"/>
      <c r="LYV72" s="133"/>
      <c r="LYW72" s="134"/>
      <c r="LZC72" s="133"/>
      <c r="LZD72" s="134"/>
      <c r="LZJ72" s="133"/>
      <c r="LZK72" s="134"/>
      <c r="LZQ72" s="133"/>
      <c r="LZR72" s="134"/>
      <c r="LZX72" s="133"/>
      <c r="LZY72" s="134"/>
      <c r="MAE72" s="133"/>
      <c r="MAF72" s="134"/>
      <c r="MAL72" s="133"/>
      <c r="MAM72" s="134"/>
      <c r="MAS72" s="133"/>
      <c r="MAT72" s="134"/>
      <c r="MAZ72" s="133"/>
      <c r="MBA72" s="134"/>
      <c r="MBG72" s="133"/>
      <c r="MBH72" s="134"/>
      <c r="MBN72" s="133"/>
      <c r="MBO72" s="134"/>
      <c r="MBU72" s="133"/>
      <c r="MBV72" s="134"/>
      <c r="MCB72" s="133"/>
      <c r="MCC72" s="134"/>
      <c r="MCI72" s="133"/>
      <c r="MCJ72" s="134"/>
      <c r="MCP72" s="133"/>
      <c r="MCQ72" s="134"/>
      <c r="MCW72" s="133"/>
      <c r="MCX72" s="134"/>
      <c r="MDD72" s="133"/>
      <c r="MDE72" s="134"/>
      <c r="MDK72" s="133"/>
      <c r="MDL72" s="134"/>
      <c r="MDR72" s="133"/>
      <c r="MDS72" s="134"/>
      <c r="MDY72" s="133"/>
      <c r="MDZ72" s="134"/>
      <c r="MEF72" s="133"/>
      <c r="MEG72" s="134"/>
      <c r="MEM72" s="133"/>
      <c r="MEN72" s="134"/>
      <c r="MET72" s="133"/>
      <c r="MEU72" s="134"/>
      <c r="MFA72" s="133"/>
      <c r="MFB72" s="134"/>
      <c r="MFH72" s="133"/>
      <c r="MFI72" s="134"/>
      <c r="MFO72" s="133"/>
      <c r="MFP72" s="134"/>
      <c r="MFV72" s="133"/>
      <c r="MFW72" s="134"/>
      <c r="MGC72" s="133"/>
      <c r="MGD72" s="134"/>
      <c r="MGJ72" s="133"/>
      <c r="MGK72" s="134"/>
      <c r="MGQ72" s="133"/>
      <c r="MGR72" s="134"/>
      <c r="MGX72" s="133"/>
      <c r="MGY72" s="134"/>
      <c r="MHE72" s="133"/>
      <c r="MHF72" s="134"/>
      <c r="MHL72" s="133"/>
      <c r="MHM72" s="134"/>
      <c r="MHS72" s="133"/>
      <c r="MHT72" s="134"/>
      <c r="MHZ72" s="133"/>
      <c r="MIA72" s="134"/>
      <c r="MIG72" s="133"/>
      <c r="MIH72" s="134"/>
      <c r="MIN72" s="133"/>
      <c r="MIO72" s="134"/>
      <c r="MIU72" s="133"/>
      <c r="MIV72" s="134"/>
      <c r="MJB72" s="133"/>
      <c r="MJC72" s="134"/>
      <c r="MJI72" s="133"/>
      <c r="MJJ72" s="134"/>
      <c r="MJP72" s="133"/>
      <c r="MJQ72" s="134"/>
      <c r="MJW72" s="133"/>
      <c r="MJX72" s="134"/>
      <c r="MKD72" s="133"/>
      <c r="MKE72" s="134"/>
      <c r="MKK72" s="133"/>
      <c r="MKL72" s="134"/>
      <c r="MKR72" s="133"/>
      <c r="MKS72" s="134"/>
      <c r="MKY72" s="133"/>
      <c r="MKZ72" s="134"/>
      <c r="MLF72" s="133"/>
      <c r="MLG72" s="134"/>
      <c r="MLM72" s="133"/>
      <c r="MLN72" s="134"/>
      <c r="MLT72" s="133"/>
      <c r="MLU72" s="134"/>
      <c r="MMA72" s="133"/>
      <c r="MMB72" s="134"/>
      <c r="MMH72" s="133"/>
      <c r="MMI72" s="134"/>
      <c r="MMO72" s="133"/>
      <c r="MMP72" s="134"/>
      <c r="MMV72" s="133"/>
      <c r="MMW72" s="134"/>
      <c r="MNC72" s="133"/>
      <c r="MND72" s="134"/>
      <c r="MNJ72" s="133"/>
      <c r="MNK72" s="134"/>
      <c r="MNQ72" s="133"/>
      <c r="MNR72" s="134"/>
      <c r="MNX72" s="133"/>
      <c r="MNY72" s="134"/>
      <c r="MOE72" s="133"/>
      <c r="MOF72" s="134"/>
      <c r="MOL72" s="133"/>
      <c r="MOM72" s="134"/>
      <c r="MOS72" s="133"/>
      <c r="MOT72" s="134"/>
      <c r="MOZ72" s="133"/>
      <c r="MPA72" s="134"/>
      <c r="MPG72" s="133"/>
      <c r="MPH72" s="134"/>
      <c r="MPN72" s="133"/>
      <c r="MPO72" s="134"/>
      <c r="MPU72" s="133"/>
      <c r="MPV72" s="134"/>
      <c r="MQB72" s="133"/>
      <c r="MQC72" s="134"/>
      <c r="MQI72" s="133"/>
      <c r="MQJ72" s="134"/>
      <c r="MQP72" s="133"/>
      <c r="MQQ72" s="134"/>
      <c r="MQW72" s="133"/>
      <c r="MQX72" s="134"/>
      <c r="MRD72" s="133"/>
      <c r="MRE72" s="134"/>
      <c r="MRK72" s="133"/>
      <c r="MRL72" s="134"/>
      <c r="MRR72" s="133"/>
      <c r="MRS72" s="134"/>
      <c r="MRY72" s="133"/>
      <c r="MRZ72" s="134"/>
      <c r="MSF72" s="133"/>
      <c r="MSG72" s="134"/>
      <c r="MSM72" s="133"/>
      <c r="MSN72" s="134"/>
      <c r="MST72" s="133"/>
      <c r="MSU72" s="134"/>
      <c r="MTA72" s="133"/>
      <c r="MTB72" s="134"/>
      <c r="MTH72" s="133"/>
      <c r="MTI72" s="134"/>
      <c r="MTO72" s="133"/>
      <c r="MTP72" s="134"/>
      <c r="MTV72" s="133"/>
      <c r="MTW72" s="134"/>
      <c r="MUC72" s="133"/>
      <c r="MUD72" s="134"/>
      <c r="MUJ72" s="133"/>
      <c r="MUK72" s="134"/>
      <c r="MUQ72" s="133"/>
      <c r="MUR72" s="134"/>
      <c r="MUX72" s="133"/>
      <c r="MUY72" s="134"/>
      <c r="MVE72" s="133"/>
      <c r="MVF72" s="134"/>
      <c r="MVL72" s="133"/>
      <c r="MVM72" s="134"/>
      <c r="MVS72" s="133"/>
      <c r="MVT72" s="134"/>
      <c r="MVZ72" s="133"/>
      <c r="MWA72" s="134"/>
      <c r="MWG72" s="133"/>
      <c r="MWH72" s="134"/>
      <c r="MWN72" s="133"/>
      <c r="MWO72" s="134"/>
      <c r="MWU72" s="133"/>
      <c r="MWV72" s="134"/>
      <c r="MXB72" s="133"/>
      <c r="MXC72" s="134"/>
      <c r="MXI72" s="133"/>
      <c r="MXJ72" s="134"/>
      <c r="MXP72" s="133"/>
      <c r="MXQ72" s="134"/>
      <c r="MXW72" s="133"/>
      <c r="MXX72" s="134"/>
      <c r="MYD72" s="133"/>
      <c r="MYE72" s="134"/>
      <c r="MYK72" s="133"/>
      <c r="MYL72" s="134"/>
      <c r="MYR72" s="133"/>
      <c r="MYS72" s="134"/>
      <c r="MYY72" s="133"/>
      <c r="MYZ72" s="134"/>
      <c r="MZF72" s="133"/>
      <c r="MZG72" s="134"/>
      <c r="MZM72" s="133"/>
      <c r="MZN72" s="134"/>
      <c r="MZT72" s="133"/>
      <c r="MZU72" s="134"/>
      <c r="NAA72" s="133"/>
      <c r="NAB72" s="134"/>
      <c r="NAH72" s="133"/>
      <c r="NAI72" s="134"/>
      <c r="NAO72" s="133"/>
      <c r="NAP72" s="134"/>
      <c r="NAV72" s="133"/>
      <c r="NAW72" s="134"/>
      <c r="NBC72" s="133"/>
      <c r="NBD72" s="134"/>
      <c r="NBJ72" s="133"/>
      <c r="NBK72" s="134"/>
      <c r="NBQ72" s="133"/>
      <c r="NBR72" s="134"/>
      <c r="NBX72" s="133"/>
      <c r="NBY72" s="134"/>
      <c r="NCE72" s="133"/>
      <c r="NCF72" s="134"/>
      <c r="NCL72" s="133"/>
      <c r="NCM72" s="134"/>
      <c r="NCS72" s="133"/>
      <c r="NCT72" s="134"/>
      <c r="NCZ72" s="133"/>
      <c r="NDA72" s="134"/>
      <c r="NDG72" s="133"/>
      <c r="NDH72" s="134"/>
      <c r="NDN72" s="133"/>
      <c r="NDO72" s="134"/>
      <c r="NDU72" s="133"/>
      <c r="NDV72" s="134"/>
      <c r="NEB72" s="133"/>
      <c r="NEC72" s="134"/>
      <c r="NEI72" s="133"/>
      <c r="NEJ72" s="134"/>
      <c r="NEP72" s="133"/>
      <c r="NEQ72" s="134"/>
      <c r="NEW72" s="133"/>
      <c r="NEX72" s="134"/>
      <c r="NFD72" s="133"/>
      <c r="NFE72" s="134"/>
      <c r="NFK72" s="133"/>
      <c r="NFL72" s="134"/>
      <c r="NFR72" s="133"/>
      <c r="NFS72" s="134"/>
      <c r="NFY72" s="133"/>
      <c r="NFZ72" s="134"/>
      <c r="NGF72" s="133"/>
      <c r="NGG72" s="134"/>
      <c r="NGM72" s="133"/>
      <c r="NGN72" s="134"/>
      <c r="NGT72" s="133"/>
      <c r="NGU72" s="134"/>
      <c r="NHA72" s="133"/>
      <c r="NHB72" s="134"/>
      <c r="NHH72" s="133"/>
      <c r="NHI72" s="134"/>
      <c r="NHO72" s="133"/>
      <c r="NHP72" s="134"/>
      <c r="NHV72" s="133"/>
      <c r="NHW72" s="134"/>
      <c r="NIC72" s="133"/>
      <c r="NID72" s="134"/>
      <c r="NIJ72" s="133"/>
      <c r="NIK72" s="134"/>
      <c r="NIQ72" s="133"/>
      <c r="NIR72" s="134"/>
      <c r="NIX72" s="133"/>
      <c r="NIY72" s="134"/>
      <c r="NJE72" s="133"/>
      <c r="NJF72" s="134"/>
      <c r="NJL72" s="133"/>
      <c r="NJM72" s="134"/>
      <c r="NJS72" s="133"/>
      <c r="NJT72" s="134"/>
      <c r="NJZ72" s="133"/>
      <c r="NKA72" s="134"/>
      <c r="NKG72" s="133"/>
      <c r="NKH72" s="134"/>
      <c r="NKN72" s="133"/>
      <c r="NKO72" s="134"/>
      <c r="NKU72" s="133"/>
      <c r="NKV72" s="134"/>
      <c r="NLB72" s="133"/>
      <c r="NLC72" s="134"/>
      <c r="NLI72" s="133"/>
      <c r="NLJ72" s="134"/>
      <c r="NLP72" s="133"/>
      <c r="NLQ72" s="134"/>
      <c r="NLW72" s="133"/>
      <c r="NLX72" s="134"/>
      <c r="NMD72" s="133"/>
      <c r="NME72" s="134"/>
      <c r="NMK72" s="133"/>
      <c r="NML72" s="134"/>
      <c r="NMR72" s="133"/>
      <c r="NMS72" s="134"/>
      <c r="NMY72" s="133"/>
      <c r="NMZ72" s="134"/>
      <c r="NNF72" s="133"/>
      <c r="NNG72" s="134"/>
      <c r="NNM72" s="133"/>
      <c r="NNN72" s="134"/>
      <c r="NNT72" s="133"/>
      <c r="NNU72" s="134"/>
      <c r="NOA72" s="133"/>
      <c r="NOB72" s="134"/>
      <c r="NOH72" s="133"/>
      <c r="NOI72" s="134"/>
      <c r="NOO72" s="133"/>
      <c r="NOP72" s="134"/>
      <c r="NOV72" s="133"/>
      <c r="NOW72" s="134"/>
      <c r="NPC72" s="133"/>
      <c r="NPD72" s="134"/>
      <c r="NPJ72" s="133"/>
      <c r="NPK72" s="134"/>
      <c r="NPQ72" s="133"/>
      <c r="NPR72" s="134"/>
      <c r="NPX72" s="133"/>
      <c r="NPY72" s="134"/>
      <c r="NQE72" s="133"/>
      <c r="NQF72" s="134"/>
      <c r="NQL72" s="133"/>
      <c r="NQM72" s="134"/>
      <c r="NQS72" s="133"/>
      <c r="NQT72" s="134"/>
      <c r="NQZ72" s="133"/>
      <c r="NRA72" s="134"/>
      <c r="NRG72" s="133"/>
      <c r="NRH72" s="134"/>
      <c r="NRN72" s="133"/>
      <c r="NRO72" s="134"/>
      <c r="NRU72" s="133"/>
      <c r="NRV72" s="134"/>
      <c r="NSB72" s="133"/>
      <c r="NSC72" s="134"/>
      <c r="NSI72" s="133"/>
      <c r="NSJ72" s="134"/>
      <c r="NSP72" s="133"/>
      <c r="NSQ72" s="134"/>
      <c r="NSW72" s="133"/>
      <c r="NSX72" s="134"/>
      <c r="NTD72" s="133"/>
      <c r="NTE72" s="134"/>
      <c r="NTK72" s="133"/>
      <c r="NTL72" s="134"/>
      <c r="NTR72" s="133"/>
      <c r="NTS72" s="134"/>
      <c r="NTY72" s="133"/>
      <c r="NTZ72" s="134"/>
      <c r="NUF72" s="133"/>
      <c r="NUG72" s="134"/>
      <c r="NUM72" s="133"/>
      <c r="NUN72" s="134"/>
      <c r="NUT72" s="133"/>
      <c r="NUU72" s="134"/>
      <c r="NVA72" s="133"/>
      <c r="NVB72" s="134"/>
      <c r="NVH72" s="133"/>
      <c r="NVI72" s="134"/>
      <c r="NVO72" s="133"/>
      <c r="NVP72" s="134"/>
      <c r="NVV72" s="133"/>
      <c r="NVW72" s="134"/>
      <c r="NWC72" s="133"/>
      <c r="NWD72" s="134"/>
      <c r="NWJ72" s="133"/>
      <c r="NWK72" s="134"/>
      <c r="NWQ72" s="133"/>
      <c r="NWR72" s="134"/>
      <c r="NWX72" s="133"/>
      <c r="NWY72" s="134"/>
      <c r="NXE72" s="133"/>
      <c r="NXF72" s="134"/>
      <c r="NXL72" s="133"/>
      <c r="NXM72" s="134"/>
      <c r="NXS72" s="133"/>
      <c r="NXT72" s="134"/>
      <c r="NXZ72" s="133"/>
      <c r="NYA72" s="134"/>
      <c r="NYG72" s="133"/>
      <c r="NYH72" s="134"/>
      <c r="NYN72" s="133"/>
      <c r="NYO72" s="134"/>
      <c r="NYU72" s="133"/>
      <c r="NYV72" s="134"/>
      <c r="NZB72" s="133"/>
      <c r="NZC72" s="134"/>
      <c r="NZI72" s="133"/>
      <c r="NZJ72" s="134"/>
      <c r="NZP72" s="133"/>
      <c r="NZQ72" s="134"/>
      <c r="NZW72" s="133"/>
      <c r="NZX72" s="134"/>
      <c r="OAD72" s="133"/>
      <c r="OAE72" s="134"/>
      <c r="OAK72" s="133"/>
      <c r="OAL72" s="134"/>
      <c r="OAR72" s="133"/>
      <c r="OAS72" s="134"/>
      <c r="OAY72" s="133"/>
      <c r="OAZ72" s="134"/>
      <c r="OBF72" s="133"/>
      <c r="OBG72" s="134"/>
      <c r="OBM72" s="133"/>
      <c r="OBN72" s="134"/>
      <c r="OBT72" s="133"/>
      <c r="OBU72" s="134"/>
      <c r="OCA72" s="133"/>
      <c r="OCB72" s="134"/>
      <c r="OCH72" s="133"/>
      <c r="OCI72" s="134"/>
      <c r="OCO72" s="133"/>
      <c r="OCP72" s="134"/>
      <c r="OCV72" s="133"/>
      <c r="OCW72" s="134"/>
      <c r="ODC72" s="133"/>
      <c r="ODD72" s="134"/>
      <c r="ODJ72" s="133"/>
      <c r="ODK72" s="134"/>
      <c r="ODQ72" s="133"/>
      <c r="ODR72" s="134"/>
      <c r="ODX72" s="133"/>
      <c r="ODY72" s="134"/>
      <c r="OEE72" s="133"/>
      <c r="OEF72" s="134"/>
      <c r="OEL72" s="133"/>
      <c r="OEM72" s="134"/>
      <c r="OES72" s="133"/>
      <c r="OET72" s="134"/>
      <c r="OEZ72" s="133"/>
      <c r="OFA72" s="134"/>
      <c r="OFG72" s="133"/>
      <c r="OFH72" s="134"/>
      <c r="OFN72" s="133"/>
      <c r="OFO72" s="134"/>
      <c r="OFU72" s="133"/>
      <c r="OFV72" s="134"/>
      <c r="OGB72" s="133"/>
      <c r="OGC72" s="134"/>
      <c r="OGI72" s="133"/>
      <c r="OGJ72" s="134"/>
      <c r="OGP72" s="133"/>
      <c r="OGQ72" s="134"/>
      <c r="OGW72" s="133"/>
      <c r="OGX72" s="134"/>
      <c r="OHD72" s="133"/>
      <c r="OHE72" s="134"/>
      <c r="OHK72" s="133"/>
      <c r="OHL72" s="134"/>
      <c r="OHR72" s="133"/>
      <c r="OHS72" s="134"/>
      <c r="OHY72" s="133"/>
      <c r="OHZ72" s="134"/>
      <c r="OIF72" s="133"/>
      <c r="OIG72" s="134"/>
      <c r="OIM72" s="133"/>
      <c r="OIN72" s="134"/>
      <c r="OIT72" s="133"/>
      <c r="OIU72" s="134"/>
      <c r="OJA72" s="133"/>
      <c r="OJB72" s="134"/>
      <c r="OJH72" s="133"/>
      <c r="OJI72" s="134"/>
      <c r="OJO72" s="133"/>
      <c r="OJP72" s="134"/>
      <c r="OJV72" s="133"/>
      <c r="OJW72" s="134"/>
      <c r="OKC72" s="133"/>
      <c r="OKD72" s="134"/>
      <c r="OKJ72" s="133"/>
      <c r="OKK72" s="134"/>
      <c r="OKQ72" s="133"/>
      <c r="OKR72" s="134"/>
      <c r="OKX72" s="133"/>
      <c r="OKY72" s="134"/>
      <c r="OLE72" s="133"/>
      <c r="OLF72" s="134"/>
      <c r="OLL72" s="133"/>
      <c r="OLM72" s="134"/>
      <c r="OLS72" s="133"/>
      <c r="OLT72" s="134"/>
      <c r="OLZ72" s="133"/>
      <c r="OMA72" s="134"/>
      <c r="OMG72" s="133"/>
      <c r="OMH72" s="134"/>
      <c r="OMN72" s="133"/>
      <c r="OMO72" s="134"/>
      <c r="OMU72" s="133"/>
      <c r="OMV72" s="134"/>
      <c r="ONB72" s="133"/>
      <c r="ONC72" s="134"/>
      <c r="ONI72" s="133"/>
      <c r="ONJ72" s="134"/>
      <c r="ONP72" s="133"/>
      <c r="ONQ72" s="134"/>
      <c r="ONW72" s="133"/>
      <c r="ONX72" s="134"/>
      <c r="OOD72" s="133"/>
      <c r="OOE72" s="134"/>
      <c r="OOK72" s="133"/>
      <c r="OOL72" s="134"/>
      <c r="OOR72" s="133"/>
      <c r="OOS72" s="134"/>
      <c r="OOY72" s="133"/>
      <c r="OOZ72" s="134"/>
      <c r="OPF72" s="133"/>
      <c r="OPG72" s="134"/>
      <c r="OPM72" s="133"/>
      <c r="OPN72" s="134"/>
      <c r="OPT72" s="133"/>
      <c r="OPU72" s="134"/>
      <c r="OQA72" s="133"/>
      <c r="OQB72" s="134"/>
      <c r="OQH72" s="133"/>
      <c r="OQI72" s="134"/>
      <c r="OQO72" s="133"/>
      <c r="OQP72" s="134"/>
      <c r="OQV72" s="133"/>
      <c r="OQW72" s="134"/>
      <c r="ORC72" s="133"/>
      <c r="ORD72" s="134"/>
      <c r="ORJ72" s="133"/>
      <c r="ORK72" s="134"/>
      <c r="ORQ72" s="133"/>
      <c r="ORR72" s="134"/>
      <c r="ORX72" s="133"/>
      <c r="ORY72" s="134"/>
      <c r="OSE72" s="133"/>
      <c r="OSF72" s="134"/>
      <c r="OSL72" s="133"/>
      <c r="OSM72" s="134"/>
      <c r="OSS72" s="133"/>
      <c r="OST72" s="134"/>
      <c r="OSZ72" s="133"/>
      <c r="OTA72" s="134"/>
      <c r="OTG72" s="133"/>
      <c r="OTH72" s="134"/>
      <c r="OTN72" s="133"/>
      <c r="OTO72" s="134"/>
      <c r="OTU72" s="133"/>
      <c r="OTV72" s="134"/>
      <c r="OUB72" s="133"/>
      <c r="OUC72" s="134"/>
      <c r="OUI72" s="133"/>
      <c r="OUJ72" s="134"/>
      <c r="OUP72" s="133"/>
      <c r="OUQ72" s="134"/>
      <c r="OUW72" s="133"/>
      <c r="OUX72" s="134"/>
      <c r="OVD72" s="133"/>
      <c r="OVE72" s="134"/>
      <c r="OVK72" s="133"/>
      <c r="OVL72" s="134"/>
      <c r="OVR72" s="133"/>
      <c r="OVS72" s="134"/>
      <c r="OVY72" s="133"/>
      <c r="OVZ72" s="134"/>
      <c r="OWF72" s="133"/>
      <c r="OWG72" s="134"/>
      <c r="OWM72" s="133"/>
      <c r="OWN72" s="134"/>
      <c r="OWT72" s="133"/>
      <c r="OWU72" s="134"/>
      <c r="OXA72" s="133"/>
      <c r="OXB72" s="134"/>
      <c r="OXH72" s="133"/>
      <c r="OXI72" s="134"/>
      <c r="OXO72" s="133"/>
      <c r="OXP72" s="134"/>
      <c r="OXV72" s="133"/>
      <c r="OXW72" s="134"/>
      <c r="OYC72" s="133"/>
      <c r="OYD72" s="134"/>
      <c r="OYJ72" s="133"/>
      <c r="OYK72" s="134"/>
      <c r="OYQ72" s="133"/>
      <c r="OYR72" s="134"/>
      <c r="OYX72" s="133"/>
      <c r="OYY72" s="134"/>
      <c r="OZE72" s="133"/>
      <c r="OZF72" s="134"/>
      <c r="OZL72" s="133"/>
      <c r="OZM72" s="134"/>
      <c r="OZS72" s="133"/>
      <c r="OZT72" s="134"/>
      <c r="OZZ72" s="133"/>
      <c r="PAA72" s="134"/>
      <c r="PAG72" s="133"/>
      <c r="PAH72" s="134"/>
      <c r="PAN72" s="133"/>
      <c r="PAO72" s="134"/>
      <c r="PAU72" s="133"/>
      <c r="PAV72" s="134"/>
      <c r="PBB72" s="133"/>
      <c r="PBC72" s="134"/>
      <c r="PBI72" s="133"/>
      <c r="PBJ72" s="134"/>
      <c r="PBP72" s="133"/>
      <c r="PBQ72" s="134"/>
      <c r="PBW72" s="133"/>
      <c r="PBX72" s="134"/>
      <c r="PCD72" s="133"/>
      <c r="PCE72" s="134"/>
      <c r="PCK72" s="133"/>
      <c r="PCL72" s="134"/>
      <c r="PCR72" s="133"/>
      <c r="PCS72" s="134"/>
      <c r="PCY72" s="133"/>
      <c r="PCZ72" s="134"/>
      <c r="PDF72" s="133"/>
      <c r="PDG72" s="134"/>
      <c r="PDM72" s="133"/>
      <c r="PDN72" s="134"/>
      <c r="PDT72" s="133"/>
      <c r="PDU72" s="134"/>
      <c r="PEA72" s="133"/>
      <c r="PEB72" s="134"/>
      <c r="PEH72" s="133"/>
      <c r="PEI72" s="134"/>
      <c r="PEO72" s="133"/>
      <c r="PEP72" s="134"/>
      <c r="PEV72" s="133"/>
      <c r="PEW72" s="134"/>
      <c r="PFC72" s="133"/>
      <c r="PFD72" s="134"/>
      <c r="PFJ72" s="133"/>
      <c r="PFK72" s="134"/>
      <c r="PFQ72" s="133"/>
      <c r="PFR72" s="134"/>
      <c r="PFX72" s="133"/>
      <c r="PFY72" s="134"/>
      <c r="PGE72" s="133"/>
      <c r="PGF72" s="134"/>
      <c r="PGL72" s="133"/>
      <c r="PGM72" s="134"/>
      <c r="PGS72" s="133"/>
      <c r="PGT72" s="134"/>
      <c r="PGZ72" s="133"/>
      <c r="PHA72" s="134"/>
      <c r="PHG72" s="133"/>
      <c r="PHH72" s="134"/>
      <c r="PHN72" s="133"/>
      <c r="PHO72" s="134"/>
      <c r="PHU72" s="133"/>
      <c r="PHV72" s="134"/>
      <c r="PIB72" s="133"/>
      <c r="PIC72" s="134"/>
      <c r="PII72" s="133"/>
      <c r="PIJ72" s="134"/>
      <c r="PIP72" s="133"/>
      <c r="PIQ72" s="134"/>
      <c r="PIW72" s="133"/>
      <c r="PIX72" s="134"/>
      <c r="PJD72" s="133"/>
      <c r="PJE72" s="134"/>
      <c r="PJK72" s="133"/>
      <c r="PJL72" s="134"/>
      <c r="PJR72" s="133"/>
      <c r="PJS72" s="134"/>
      <c r="PJY72" s="133"/>
      <c r="PJZ72" s="134"/>
      <c r="PKF72" s="133"/>
      <c r="PKG72" s="134"/>
      <c r="PKM72" s="133"/>
      <c r="PKN72" s="134"/>
      <c r="PKT72" s="133"/>
      <c r="PKU72" s="134"/>
      <c r="PLA72" s="133"/>
      <c r="PLB72" s="134"/>
      <c r="PLH72" s="133"/>
      <c r="PLI72" s="134"/>
      <c r="PLO72" s="133"/>
      <c r="PLP72" s="134"/>
      <c r="PLV72" s="133"/>
      <c r="PLW72" s="134"/>
      <c r="PMC72" s="133"/>
      <c r="PMD72" s="134"/>
      <c r="PMJ72" s="133"/>
      <c r="PMK72" s="134"/>
      <c r="PMQ72" s="133"/>
      <c r="PMR72" s="134"/>
      <c r="PMX72" s="133"/>
      <c r="PMY72" s="134"/>
      <c r="PNE72" s="133"/>
      <c r="PNF72" s="134"/>
      <c r="PNL72" s="133"/>
      <c r="PNM72" s="134"/>
      <c r="PNS72" s="133"/>
      <c r="PNT72" s="134"/>
      <c r="PNZ72" s="133"/>
      <c r="POA72" s="134"/>
      <c r="POG72" s="133"/>
      <c r="POH72" s="134"/>
      <c r="PON72" s="133"/>
      <c r="POO72" s="134"/>
      <c r="POU72" s="133"/>
      <c r="POV72" s="134"/>
      <c r="PPB72" s="133"/>
      <c r="PPC72" s="134"/>
      <c r="PPI72" s="133"/>
      <c r="PPJ72" s="134"/>
      <c r="PPP72" s="133"/>
      <c r="PPQ72" s="134"/>
      <c r="PPW72" s="133"/>
      <c r="PPX72" s="134"/>
      <c r="PQD72" s="133"/>
      <c r="PQE72" s="134"/>
      <c r="PQK72" s="133"/>
      <c r="PQL72" s="134"/>
      <c r="PQR72" s="133"/>
      <c r="PQS72" s="134"/>
      <c r="PQY72" s="133"/>
      <c r="PQZ72" s="134"/>
      <c r="PRF72" s="133"/>
      <c r="PRG72" s="134"/>
      <c r="PRM72" s="133"/>
      <c r="PRN72" s="134"/>
      <c r="PRT72" s="133"/>
      <c r="PRU72" s="134"/>
      <c r="PSA72" s="133"/>
      <c r="PSB72" s="134"/>
      <c r="PSH72" s="133"/>
      <c r="PSI72" s="134"/>
      <c r="PSO72" s="133"/>
      <c r="PSP72" s="134"/>
      <c r="PSV72" s="133"/>
      <c r="PSW72" s="134"/>
      <c r="PTC72" s="133"/>
      <c r="PTD72" s="134"/>
      <c r="PTJ72" s="133"/>
      <c r="PTK72" s="134"/>
      <c r="PTQ72" s="133"/>
      <c r="PTR72" s="134"/>
      <c r="PTX72" s="133"/>
      <c r="PTY72" s="134"/>
      <c r="PUE72" s="133"/>
      <c r="PUF72" s="134"/>
      <c r="PUL72" s="133"/>
      <c r="PUM72" s="134"/>
      <c r="PUS72" s="133"/>
      <c r="PUT72" s="134"/>
      <c r="PUZ72" s="133"/>
      <c r="PVA72" s="134"/>
      <c r="PVG72" s="133"/>
      <c r="PVH72" s="134"/>
      <c r="PVN72" s="133"/>
      <c r="PVO72" s="134"/>
      <c r="PVU72" s="133"/>
      <c r="PVV72" s="134"/>
      <c r="PWB72" s="133"/>
      <c r="PWC72" s="134"/>
      <c r="PWI72" s="133"/>
      <c r="PWJ72" s="134"/>
      <c r="PWP72" s="133"/>
      <c r="PWQ72" s="134"/>
      <c r="PWW72" s="133"/>
      <c r="PWX72" s="134"/>
      <c r="PXD72" s="133"/>
      <c r="PXE72" s="134"/>
      <c r="PXK72" s="133"/>
      <c r="PXL72" s="134"/>
      <c r="PXR72" s="133"/>
      <c r="PXS72" s="134"/>
      <c r="PXY72" s="133"/>
      <c r="PXZ72" s="134"/>
      <c r="PYF72" s="133"/>
      <c r="PYG72" s="134"/>
      <c r="PYM72" s="133"/>
      <c r="PYN72" s="134"/>
      <c r="PYT72" s="133"/>
      <c r="PYU72" s="134"/>
      <c r="PZA72" s="133"/>
      <c r="PZB72" s="134"/>
      <c r="PZH72" s="133"/>
      <c r="PZI72" s="134"/>
      <c r="PZO72" s="133"/>
      <c r="PZP72" s="134"/>
      <c r="PZV72" s="133"/>
      <c r="PZW72" s="134"/>
      <c r="QAC72" s="133"/>
      <c r="QAD72" s="134"/>
      <c r="QAJ72" s="133"/>
      <c r="QAK72" s="134"/>
      <c r="QAQ72" s="133"/>
      <c r="QAR72" s="134"/>
      <c r="QAX72" s="133"/>
      <c r="QAY72" s="134"/>
      <c r="QBE72" s="133"/>
      <c r="QBF72" s="134"/>
      <c r="QBL72" s="133"/>
      <c r="QBM72" s="134"/>
      <c r="QBS72" s="133"/>
      <c r="QBT72" s="134"/>
      <c r="QBZ72" s="133"/>
      <c r="QCA72" s="134"/>
      <c r="QCG72" s="133"/>
      <c r="QCH72" s="134"/>
      <c r="QCN72" s="133"/>
      <c r="QCO72" s="134"/>
      <c r="QCU72" s="133"/>
      <c r="QCV72" s="134"/>
      <c r="QDB72" s="133"/>
      <c r="QDC72" s="134"/>
      <c r="QDI72" s="133"/>
      <c r="QDJ72" s="134"/>
      <c r="QDP72" s="133"/>
      <c r="QDQ72" s="134"/>
      <c r="QDW72" s="133"/>
      <c r="QDX72" s="134"/>
      <c r="QED72" s="133"/>
      <c r="QEE72" s="134"/>
      <c r="QEK72" s="133"/>
      <c r="QEL72" s="134"/>
      <c r="QER72" s="133"/>
      <c r="QES72" s="134"/>
      <c r="QEY72" s="133"/>
      <c r="QEZ72" s="134"/>
      <c r="QFF72" s="133"/>
      <c r="QFG72" s="134"/>
      <c r="QFM72" s="133"/>
      <c r="QFN72" s="134"/>
      <c r="QFT72" s="133"/>
      <c r="QFU72" s="134"/>
      <c r="QGA72" s="133"/>
      <c r="QGB72" s="134"/>
      <c r="QGH72" s="133"/>
      <c r="QGI72" s="134"/>
      <c r="QGO72" s="133"/>
      <c r="QGP72" s="134"/>
      <c r="QGV72" s="133"/>
      <c r="QGW72" s="134"/>
      <c r="QHC72" s="133"/>
      <c r="QHD72" s="134"/>
      <c r="QHJ72" s="133"/>
      <c r="QHK72" s="134"/>
      <c r="QHQ72" s="133"/>
      <c r="QHR72" s="134"/>
      <c r="QHX72" s="133"/>
      <c r="QHY72" s="134"/>
      <c r="QIE72" s="133"/>
      <c r="QIF72" s="134"/>
      <c r="QIL72" s="133"/>
      <c r="QIM72" s="134"/>
      <c r="QIS72" s="133"/>
      <c r="QIT72" s="134"/>
      <c r="QIZ72" s="133"/>
      <c r="QJA72" s="134"/>
      <c r="QJG72" s="133"/>
      <c r="QJH72" s="134"/>
      <c r="QJN72" s="133"/>
      <c r="QJO72" s="134"/>
      <c r="QJU72" s="133"/>
      <c r="QJV72" s="134"/>
      <c r="QKB72" s="133"/>
      <c r="QKC72" s="134"/>
      <c r="QKI72" s="133"/>
      <c r="QKJ72" s="134"/>
      <c r="QKP72" s="133"/>
      <c r="QKQ72" s="134"/>
      <c r="QKW72" s="133"/>
      <c r="QKX72" s="134"/>
      <c r="QLD72" s="133"/>
      <c r="QLE72" s="134"/>
      <c r="QLK72" s="133"/>
      <c r="QLL72" s="134"/>
      <c r="QLR72" s="133"/>
      <c r="QLS72" s="134"/>
      <c r="QLY72" s="133"/>
      <c r="QLZ72" s="134"/>
      <c r="QMF72" s="133"/>
      <c r="QMG72" s="134"/>
      <c r="QMM72" s="133"/>
      <c r="QMN72" s="134"/>
      <c r="QMT72" s="133"/>
      <c r="QMU72" s="134"/>
      <c r="QNA72" s="133"/>
      <c r="QNB72" s="134"/>
      <c r="QNH72" s="133"/>
      <c r="QNI72" s="134"/>
      <c r="QNO72" s="133"/>
      <c r="QNP72" s="134"/>
      <c r="QNV72" s="133"/>
      <c r="QNW72" s="134"/>
      <c r="QOC72" s="133"/>
      <c r="QOD72" s="134"/>
      <c r="QOJ72" s="133"/>
      <c r="QOK72" s="134"/>
      <c r="QOQ72" s="133"/>
      <c r="QOR72" s="134"/>
      <c r="QOX72" s="133"/>
      <c r="QOY72" s="134"/>
      <c r="QPE72" s="133"/>
      <c r="QPF72" s="134"/>
      <c r="QPL72" s="133"/>
      <c r="QPM72" s="134"/>
      <c r="QPS72" s="133"/>
      <c r="QPT72" s="134"/>
      <c r="QPZ72" s="133"/>
      <c r="QQA72" s="134"/>
      <c r="QQG72" s="133"/>
      <c r="QQH72" s="134"/>
      <c r="QQN72" s="133"/>
      <c r="QQO72" s="134"/>
      <c r="QQU72" s="133"/>
      <c r="QQV72" s="134"/>
      <c r="QRB72" s="133"/>
      <c r="QRC72" s="134"/>
      <c r="QRI72" s="133"/>
      <c r="QRJ72" s="134"/>
      <c r="QRP72" s="133"/>
      <c r="QRQ72" s="134"/>
      <c r="QRW72" s="133"/>
      <c r="QRX72" s="134"/>
      <c r="QSD72" s="133"/>
      <c r="QSE72" s="134"/>
      <c r="QSK72" s="133"/>
      <c r="QSL72" s="134"/>
      <c r="QSR72" s="133"/>
      <c r="QSS72" s="134"/>
      <c r="QSY72" s="133"/>
      <c r="QSZ72" s="134"/>
      <c r="QTF72" s="133"/>
      <c r="QTG72" s="134"/>
      <c r="QTM72" s="133"/>
      <c r="QTN72" s="134"/>
      <c r="QTT72" s="133"/>
      <c r="QTU72" s="134"/>
      <c r="QUA72" s="133"/>
      <c r="QUB72" s="134"/>
      <c r="QUH72" s="133"/>
      <c r="QUI72" s="134"/>
      <c r="QUO72" s="133"/>
      <c r="QUP72" s="134"/>
      <c r="QUV72" s="133"/>
      <c r="QUW72" s="134"/>
      <c r="QVC72" s="133"/>
      <c r="QVD72" s="134"/>
      <c r="QVJ72" s="133"/>
      <c r="QVK72" s="134"/>
      <c r="QVQ72" s="133"/>
      <c r="QVR72" s="134"/>
      <c r="QVX72" s="133"/>
      <c r="QVY72" s="134"/>
      <c r="QWE72" s="133"/>
      <c r="QWF72" s="134"/>
      <c r="QWL72" s="133"/>
      <c r="QWM72" s="134"/>
      <c r="QWS72" s="133"/>
      <c r="QWT72" s="134"/>
      <c r="QWZ72" s="133"/>
      <c r="QXA72" s="134"/>
      <c r="QXG72" s="133"/>
      <c r="QXH72" s="134"/>
      <c r="QXN72" s="133"/>
      <c r="QXO72" s="134"/>
      <c r="QXU72" s="133"/>
      <c r="QXV72" s="134"/>
      <c r="QYB72" s="133"/>
      <c r="QYC72" s="134"/>
      <c r="QYI72" s="133"/>
      <c r="QYJ72" s="134"/>
      <c r="QYP72" s="133"/>
      <c r="QYQ72" s="134"/>
      <c r="QYW72" s="133"/>
      <c r="QYX72" s="134"/>
      <c r="QZD72" s="133"/>
      <c r="QZE72" s="134"/>
      <c r="QZK72" s="133"/>
      <c r="QZL72" s="134"/>
      <c r="QZR72" s="133"/>
      <c r="QZS72" s="134"/>
      <c r="QZY72" s="133"/>
      <c r="QZZ72" s="134"/>
      <c r="RAF72" s="133"/>
      <c r="RAG72" s="134"/>
      <c r="RAM72" s="133"/>
      <c r="RAN72" s="134"/>
      <c r="RAT72" s="133"/>
      <c r="RAU72" s="134"/>
      <c r="RBA72" s="133"/>
      <c r="RBB72" s="134"/>
      <c r="RBH72" s="133"/>
      <c r="RBI72" s="134"/>
      <c r="RBO72" s="133"/>
      <c r="RBP72" s="134"/>
      <c r="RBV72" s="133"/>
      <c r="RBW72" s="134"/>
      <c r="RCC72" s="133"/>
      <c r="RCD72" s="134"/>
      <c r="RCJ72" s="133"/>
      <c r="RCK72" s="134"/>
      <c r="RCQ72" s="133"/>
      <c r="RCR72" s="134"/>
      <c r="RCX72" s="133"/>
      <c r="RCY72" s="134"/>
      <c r="RDE72" s="133"/>
      <c r="RDF72" s="134"/>
      <c r="RDL72" s="133"/>
      <c r="RDM72" s="134"/>
      <c r="RDS72" s="133"/>
      <c r="RDT72" s="134"/>
      <c r="RDZ72" s="133"/>
      <c r="REA72" s="134"/>
      <c r="REG72" s="133"/>
      <c r="REH72" s="134"/>
      <c r="REN72" s="133"/>
      <c r="REO72" s="134"/>
      <c r="REU72" s="133"/>
      <c r="REV72" s="134"/>
      <c r="RFB72" s="133"/>
      <c r="RFC72" s="134"/>
      <c r="RFI72" s="133"/>
      <c r="RFJ72" s="134"/>
      <c r="RFP72" s="133"/>
      <c r="RFQ72" s="134"/>
      <c r="RFW72" s="133"/>
      <c r="RFX72" s="134"/>
      <c r="RGD72" s="133"/>
      <c r="RGE72" s="134"/>
      <c r="RGK72" s="133"/>
      <c r="RGL72" s="134"/>
      <c r="RGR72" s="133"/>
      <c r="RGS72" s="134"/>
      <c r="RGY72" s="133"/>
      <c r="RGZ72" s="134"/>
      <c r="RHF72" s="133"/>
      <c r="RHG72" s="134"/>
      <c r="RHM72" s="133"/>
      <c r="RHN72" s="134"/>
      <c r="RHT72" s="133"/>
      <c r="RHU72" s="134"/>
      <c r="RIA72" s="133"/>
      <c r="RIB72" s="134"/>
      <c r="RIH72" s="133"/>
      <c r="RII72" s="134"/>
      <c r="RIO72" s="133"/>
      <c r="RIP72" s="134"/>
      <c r="RIV72" s="133"/>
      <c r="RIW72" s="134"/>
      <c r="RJC72" s="133"/>
      <c r="RJD72" s="134"/>
      <c r="RJJ72" s="133"/>
      <c r="RJK72" s="134"/>
      <c r="RJQ72" s="133"/>
      <c r="RJR72" s="134"/>
      <c r="RJX72" s="133"/>
      <c r="RJY72" s="134"/>
      <c r="RKE72" s="133"/>
      <c r="RKF72" s="134"/>
      <c r="RKL72" s="133"/>
      <c r="RKM72" s="134"/>
      <c r="RKS72" s="133"/>
      <c r="RKT72" s="134"/>
      <c r="RKZ72" s="133"/>
      <c r="RLA72" s="134"/>
      <c r="RLG72" s="133"/>
      <c r="RLH72" s="134"/>
      <c r="RLN72" s="133"/>
      <c r="RLO72" s="134"/>
      <c r="RLU72" s="133"/>
      <c r="RLV72" s="134"/>
      <c r="RMB72" s="133"/>
      <c r="RMC72" s="134"/>
      <c r="RMI72" s="133"/>
      <c r="RMJ72" s="134"/>
      <c r="RMP72" s="133"/>
      <c r="RMQ72" s="134"/>
      <c r="RMW72" s="133"/>
      <c r="RMX72" s="134"/>
      <c r="RND72" s="133"/>
      <c r="RNE72" s="134"/>
      <c r="RNK72" s="133"/>
      <c r="RNL72" s="134"/>
      <c r="RNR72" s="133"/>
      <c r="RNS72" s="134"/>
      <c r="RNY72" s="133"/>
      <c r="RNZ72" s="134"/>
      <c r="ROF72" s="133"/>
      <c r="ROG72" s="134"/>
      <c r="ROM72" s="133"/>
      <c r="RON72" s="134"/>
      <c r="ROT72" s="133"/>
      <c r="ROU72" s="134"/>
      <c r="RPA72" s="133"/>
      <c r="RPB72" s="134"/>
      <c r="RPH72" s="133"/>
      <c r="RPI72" s="134"/>
      <c r="RPO72" s="133"/>
      <c r="RPP72" s="134"/>
      <c r="RPV72" s="133"/>
      <c r="RPW72" s="134"/>
      <c r="RQC72" s="133"/>
      <c r="RQD72" s="134"/>
      <c r="RQJ72" s="133"/>
      <c r="RQK72" s="134"/>
      <c r="RQQ72" s="133"/>
      <c r="RQR72" s="134"/>
      <c r="RQX72" s="133"/>
      <c r="RQY72" s="134"/>
      <c r="RRE72" s="133"/>
      <c r="RRF72" s="134"/>
      <c r="RRL72" s="133"/>
      <c r="RRM72" s="134"/>
      <c r="RRS72" s="133"/>
      <c r="RRT72" s="134"/>
      <c r="RRZ72" s="133"/>
      <c r="RSA72" s="134"/>
      <c r="RSG72" s="133"/>
      <c r="RSH72" s="134"/>
      <c r="RSN72" s="133"/>
      <c r="RSO72" s="134"/>
      <c r="RSU72" s="133"/>
      <c r="RSV72" s="134"/>
      <c r="RTB72" s="133"/>
      <c r="RTC72" s="134"/>
      <c r="RTI72" s="133"/>
      <c r="RTJ72" s="134"/>
      <c r="RTP72" s="133"/>
      <c r="RTQ72" s="134"/>
      <c r="RTW72" s="133"/>
      <c r="RTX72" s="134"/>
      <c r="RUD72" s="133"/>
      <c r="RUE72" s="134"/>
      <c r="RUK72" s="133"/>
      <c r="RUL72" s="134"/>
      <c r="RUR72" s="133"/>
      <c r="RUS72" s="134"/>
      <c r="RUY72" s="133"/>
      <c r="RUZ72" s="134"/>
      <c r="RVF72" s="133"/>
      <c r="RVG72" s="134"/>
      <c r="RVM72" s="133"/>
      <c r="RVN72" s="134"/>
      <c r="RVT72" s="133"/>
      <c r="RVU72" s="134"/>
      <c r="RWA72" s="133"/>
      <c r="RWB72" s="134"/>
      <c r="RWH72" s="133"/>
      <c r="RWI72" s="134"/>
      <c r="RWO72" s="133"/>
      <c r="RWP72" s="134"/>
      <c r="RWV72" s="133"/>
      <c r="RWW72" s="134"/>
      <c r="RXC72" s="133"/>
      <c r="RXD72" s="134"/>
      <c r="RXJ72" s="133"/>
      <c r="RXK72" s="134"/>
      <c r="RXQ72" s="133"/>
      <c r="RXR72" s="134"/>
      <c r="RXX72" s="133"/>
      <c r="RXY72" s="134"/>
      <c r="RYE72" s="133"/>
      <c r="RYF72" s="134"/>
      <c r="RYL72" s="133"/>
      <c r="RYM72" s="134"/>
      <c r="RYS72" s="133"/>
      <c r="RYT72" s="134"/>
      <c r="RYZ72" s="133"/>
      <c r="RZA72" s="134"/>
      <c r="RZG72" s="133"/>
      <c r="RZH72" s="134"/>
      <c r="RZN72" s="133"/>
      <c r="RZO72" s="134"/>
      <c r="RZU72" s="133"/>
      <c r="RZV72" s="134"/>
      <c r="SAB72" s="133"/>
      <c r="SAC72" s="134"/>
      <c r="SAI72" s="133"/>
      <c r="SAJ72" s="134"/>
      <c r="SAP72" s="133"/>
      <c r="SAQ72" s="134"/>
      <c r="SAW72" s="133"/>
      <c r="SAX72" s="134"/>
      <c r="SBD72" s="133"/>
      <c r="SBE72" s="134"/>
      <c r="SBK72" s="133"/>
      <c r="SBL72" s="134"/>
      <c r="SBR72" s="133"/>
      <c r="SBS72" s="134"/>
      <c r="SBY72" s="133"/>
      <c r="SBZ72" s="134"/>
      <c r="SCF72" s="133"/>
      <c r="SCG72" s="134"/>
      <c r="SCM72" s="133"/>
      <c r="SCN72" s="134"/>
      <c r="SCT72" s="133"/>
      <c r="SCU72" s="134"/>
      <c r="SDA72" s="133"/>
      <c r="SDB72" s="134"/>
      <c r="SDH72" s="133"/>
      <c r="SDI72" s="134"/>
      <c r="SDO72" s="133"/>
      <c r="SDP72" s="134"/>
      <c r="SDV72" s="133"/>
      <c r="SDW72" s="134"/>
      <c r="SEC72" s="133"/>
      <c r="SED72" s="134"/>
      <c r="SEJ72" s="133"/>
      <c r="SEK72" s="134"/>
      <c r="SEQ72" s="133"/>
      <c r="SER72" s="134"/>
      <c r="SEX72" s="133"/>
      <c r="SEY72" s="134"/>
      <c r="SFE72" s="133"/>
      <c r="SFF72" s="134"/>
      <c r="SFL72" s="133"/>
      <c r="SFM72" s="134"/>
      <c r="SFS72" s="133"/>
      <c r="SFT72" s="134"/>
      <c r="SFZ72" s="133"/>
      <c r="SGA72" s="134"/>
      <c r="SGG72" s="133"/>
      <c r="SGH72" s="134"/>
      <c r="SGN72" s="133"/>
      <c r="SGO72" s="134"/>
      <c r="SGU72" s="133"/>
      <c r="SGV72" s="134"/>
      <c r="SHB72" s="133"/>
      <c r="SHC72" s="134"/>
      <c r="SHI72" s="133"/>
      <c r="SHJ72" s="134"/>
      <c r="SHP72" s="133"/>
      <c r="SHQ72" s="134"/>
      <c r="SHW72" s="133"/>
      <c r="SHX72" s="134"/>
      <c r="SID72" s="133"/>
      <c r="SIE72" s="134"/>
      <c r="SIK72" s="133"/>
      <c r="SIL72" s="134"/>
      <c r="SIR72" s="133"/>
      <c r="SIS72" s="134"/>
      <c r="SIY72" s="133"/>
      <c r="SIZ72" s="134"/>
      <c r="SJF72" s="133"/>
      <c r="SJG72" s="134"/>
      <c r="SJM72" s="133"/>
      <c r="SJN72" s="134"/>
      <c r="SJT72" s="133"/>
      <c r="SJU72" s="134"/>
      <c r="SKA72" s="133"/>
      <c r="SKB72" s="134"/>
      <c r="SKH72" s="133"/>
      <c r="SKI72" s="134"/>
      <c r="SKO72" s="133"/>
      <c r="SKP72" s="134"/>
      <c r="SKV72" s="133"/>
      <c r="SKW72" s="134"/>
      <c r="SLC72" s="133"/>
      <c r="SLD72" s="134"/>
      <c r="SLJ72" s="133"/>
      <c r="SLK72" s="134"/>
      <c r="SLQ72" s="133"/>
      <c r="SLR72" s="134"/>
      <c r="SLX72" s="133"/>
      <c r="SLY72" s="134"/>
      <c r="SME72" s="133"/>
      <c r="SMF72" s="134"/>
      <c r="SML72" s="133"/>
      <c r="SMM72" s="134"/>
      <c r="SMS72" s="133"/>
      <c r="SMT72" s="134"/>
      <c r="SMZ72" s="133"/>
      <c r="SNA72" s="134"/>
      <c r="SNG72" s="133"/>
      <c r="SNH72" s="134"/>
      <c r="SNN72" s="133"/>
      <c r="SNO72" s="134"/>
      <c r="SNU72" s="133"/>
      <c r="SNV72" s="134"/>
      <c r="SOB72" s="133"/>
      <c r="SOC72" s="134"/>
      <c r="SOI72" s="133"/>
      <c r="SOJ72" s="134"/>
      <c r="SOP72" s="133"/>
      <c r="SOQ72" s="134"/>
      <c r="SOW72" s="133"/>
      <c r="SOX72" s="134"/>
      <c r="SPD72" s="133"/>
      <c r="SPE72" s="134"/>
      <c r="SPK72" s="133"/>
      <c r="SPL72" s="134"/>
      <c r="SPR72" s="133"/>
      <c r="SPS72" s="134"/>
      <c r="SPY72" s="133"/>
      <c r="SPZ72" s="134"/>
      <c r="SQF72" s="133"/>
      <c r="SQG72" s="134"/>
      <c r="SQM72" s="133"/>
      <c r="SQN72" s="134"/>
      <c r="SQT72" s="133"/>
      <c r="SQU72" s="134"/>
      <c r="SRA72" s="133"/>
      <c r="SRB72" s="134"/>
      <c r="SRH72" s="133"/>
      <c r="SRI72" s="134"/>
      <c r="SRO72" s="133"/>
      <c r="SRP72" s="134"/>
      <c r="SRV72" s="133"/>
      <c r="SRW72" s="134"/>
      <c r="SSC72" s="133"/>
      <c r="SSD72" s="134"/>
      <c r="SSJ72" s="133"/>
      <c r="SSK72" s="134"/>
      <c r="SSQ72" s="133"/>
      <c r="SSR72" s="134"/>
      <c r="SSX72" s="133"/>
      <c r="SSY72" s="134"/>
      <c r="STE72" s="133"/>
      <c r="STF72" s="134"/>
      <c r="STL72" s="133"/>
      <c r="STM72" s="134"/>
      <c r="STS72" s="133"/>
      <c r="STT72" s="134"/>
      <c r="STZ72" s="133"/>
      <c r="SUA72" s="134"/>
      <c r="SUG72" s="133"/>
      <c r="SUH72" s="134"/>
      <c r="SUN72" s="133"/>
      <c r="SUO72" s="134"/>
      <c r="SUU72" s="133"/>
      <c r="SUV72" s="134"/>
      <c r="SVB72" s="133"/>
      <c r="SVC72" s="134"/>
      <c r="SVI72" s="133"/>
      <c r="SVJ72" s="134"/>
      <c r="SVP72" s="133"/>
      <c r="SVQ72" s="134"/>
      <c r="SVW72" s="133"/>
      <c r="SVX72" s="134"/>
      <c r="SWD72" s="133"/>
      <c r="SWE72" s="134"/>
      <c r="SWK72" s="133"/>
      <c r="SWL72" s="134"/>
      <c r="SWR72" s="133"/>
      <c r="SWS72" s="134"/>
      <c r="SWY72" s="133"/>
      <c r="SWZ72" s="134"/>
      <c r="SXF72" s="133"/>
      <c r="SXG72" s="134"/>
      <c r="SXM72" s="133"/>
      <c r="SXN72" s="134"/>
      <c r="SXT72" s="133"/>
      <c r="SXU72" s="134"/>
      <c r="SYA72" s="133"/>
      <c r="SYB72" s="134"/>
      <c r="SYH72" s="133"/>
      <c r="SYI72" s="134"/>
      <c r="SYO72" s="133"/>
      <c r="SYP72" s="134"/>
      <c r="SYV72" s="133"/>
      <c r="SYW72" s="134"/>
      <c r="SZC72" s="133"/>
      <c r="SZD72" s="134"/>
      <c r="SZJ72" s="133"/>
      <c r="SZK72" s="134"/>
      <c r="SZQ72" s="133"/>
      <c r="SZR72" s="134"/>
      <c r="SZX72" s="133"/>
      <c r="SZY72" s="134"/>
      <c r="TAE72" s="133"/>
      <c r="TAF72" s="134"/>
      <c r="TAL72" s="133"/>
      <c r="TAM72" s="134"/>
      <c r="TAS72" s="133"/>
      <c r="TAT72" s="134"/>
      <c r="TAZ72" s="133"/>
      <c r="TBA72" s="134"/>
      <c r="TBG72" s="133"/>
      <c r="TBH72" s="134"/>
      <c r="TBN72" s="133"/>
      <c r="TBO72" s="134"/>
      <c r="TBU72" s="133"/>
      <c r="TBV72" s="134"/>
      <c r="TCB72" s="133"/>
      <c r="TCC72" s="134"/>
      <c r="TCI72" s="133"/>
      <c r="TCJ72" s="134"/>
      <c r="TCP72" s="133"/>
      <c r="TCQ72" s="134"/>
      <c r="TCW72" s="133"/>
      <c r="TCX72" s="134"/>
      <c r="TDD72" s="133"/>
      <c r="TDE72" s="134"/>
      <c r="TDK72" s="133"/>
      <c r="TDL72" s="134"/>
      <c r="TDR72" s="133"/>
      <c r="TDS72" s="134"/>
      <c r="TDY72" s="133"/>
      <c r="TDZ72" s="134"/>
      <c r="TEF72" s="133"/>
      <c r="TEG72" s="134"/>
      <c r="TEM72" s="133"/>
      <c r="TEN72" s="134"/>
      <c r="TET72" s="133"/>
      <c r="TEU72" s="134"/>
      <c r="TFA72" s="133"/>
      <c r="TFB72" s="134"/>
      <c r="TFH72" s="133"/>
      <c r="TFI72" s="134"/>
      <c r="TFO72" s="133"/>
      <c r="TFP72" s="134"/>
      <c r="TFV72" s="133"/>
      <c r="TFW72" s="134"/>
      <c r="TGC72" s="133"/>
      <c r="TGD72" s="134"/>
      <c r="TGJ72" s="133"/>
      <c r="TGK72" s="134"/>
      <c r="TGQ72" s="133"/>
      <c r="TGR72" s="134"/>
      <c r="TGX72" s="133"/>
      <c r="TGY72" s="134"/>
      <c r="THE72" s="133"/>
      <c r="THF72" s="134"/>
      <c r="THL72" s="133"/>
      <c r="THM72" s="134"/>
      <c r="THS72" s="133"/>
      <c r="THT72" s="134"/>
      <c r="THZ72" s="133"/>
      <c r="TIA72" s="134"/>
      <c r="TIG72" s="133"/>
      <c r="TIH72" s="134"/>
      <c r="TIN72" s="133"/>
      <c r="TIO72" s="134"/>
      <c r="TIU72" s="133"/>
      <c r="TIV72" s="134"/>
      <c r="TJB72" s="133"/>
      <c r="TJC72" s="134"/>
      <c r="TJI72" s="133"/>
      <c r="TJJ72" s="134"/>
      <c r="TJP72" s="133"/>
      <c r="TJQ72" s="134"/>
      <c r="TJW72" s="133"/>
      <c r="TJX72" s="134"/>
      <c r="TKD72" s="133"/>
      <c r="TKE72" s="134"/>
      <c r="TKK72" s="133"/>
      <c r="TKL72" s="134"/>
      <c r="TKR72" s="133"/>
      <c r="TKS72" s="134"/>
      <c r="TKY72" s="133"/>
      <c r="TKZ72" s="134"/>
      <c r="TLF72" s="133"/>
      <c r="TLG72" s="134"/>
      <c r="TLM72" s="133"/>
      <c r="TLN72" s="134"/>
      <c r="TLT72" s="133"/>
      <c r="TLU72" s="134"/>
      <c r="TMA72" s="133"/>
      <c r="TMB72" s="134"/>
      <c r="TMH72" s="133"/>
      <c r="TMI72" s="134"/>
      <c r="TMO72" s="133"/>
      <c r="TMP72" s="134"/>
      <c r="TMV72" s="133"/>
      <c r="TMW72" s="134"/>
      <c r="TNC72" s="133"/>
      <c r="TND72" s="134"/>
      <c r="TNJ72" s="133"/>
      <c r="TNK72" s="134"/>
      <c r="TNQ72" s="133"/>
      <c r="TNR72" s="134"/>
      <c r="TNX72" s="133"/>
      <c r="TNY72" s="134"/>
      <c r="TOE72" s="133"/>
      <c r="TOF72" s="134"/>
      <c r="TOL72" s="133"/>
      <c r="TOM72" s="134"/>
      <c r="TOS72" s="133"/>
      <c r="TOT72" s="134"/>
      <c r="TOZ72" s="133"/>
      <c r="TPA72" s="134"/>
      <c r="TPG72" s="133"/>
      <c r="TPH72" s="134"/>
      <c r="TPN72" s="133"/>
      <c r="TPO72" s="134"/>
      <c r="TPU72" s="133"/>
      <c r="TPV72" s="134"/>
      <c r="TQB72" s="133"/>
      <c r="TQC72" s="134"/>
      <c r="TQI72" s="133"/>
      <c r="TQJ72" s="134"/>
      <c r="TQP72" s="133"/>
      <c r="TQQ72" s="134"/>
      <c r="TQW72" s="133"/>
      <c r="TQX72" s="134"/>
      <c r="TRD72" s="133"/>
      <c r="TRE72" s="134"/>
      <c r="TRK72" s="133"/>
      <c r="TRL72" s="134"/>
      <c r="TRR72" s="133"/>
      <c r="TRS72" s="134"/>
      <c r="TRY72" s="133"/>
      <c r="TRZ72" s="134"/>
      <c r="TSF72" s="133"/>
      <c r="TSG72" s="134"/>
      <c r="TSM72" s="133"/>
      <c r="TSN72" s="134"/>
      <c r="TST72" s="133"/>
      <c r="TSU72" s="134"/>
      <c r="TTA72" s="133"/>
      <c r="TTB72" s="134"/>
      <c r="TTH72" s="133"/>
      <c r="TTI72" s="134"/>
      <c r="TTO72" s="133"/>
      <c r="TTP72" s="134"/>
      <c r="TTV72" s="133"/>
      <c r="TTW72" s="134"/>
      <c r="TUC72" s="133"/>
      <c r="TUD72" s="134"/>
      <c r="TUJ72" s="133"/>
      <c r="TUK72" s="134"/>
      <c r="TUQ72" s="133"/>
      <c r="TUR72" s="134"/>
      <c r="TUX72" s="133"/>
      <c r="TUY72" s="134"/>
      <c r="TVE72" s="133"/>
      <c r="TVF72" s="134"/>
      <c r="TVL72" s="133"/>
      <c r="TVM72" s="134"/>
      <c r="TVS72" s="133"/>
      <c r="TVT72" s="134"/>
      <c r="TVZ72" s="133"/>
      <c r="TWA72" s="134"/>
      <c r="TWG72" s="133"/>
      <c r="TWH72" s="134"/>
      <c r="TWN72" s="133"/>
      <c r="TWO72" s="134"/>
      <c r="TWU72" s="133"/>
      <c r="TWV72" s="134"/>
      <c r="TXB72" s="133"/>
      <c r="TXC72" s="134"/>
      <c r="TXI72" s="133"/>
      <c r="TXJ72" s="134"/>
      <c r="TXP72" s="133"/>
      <c r="TXQ72" s="134"/>
      <c r="TXW72" s="133"/>
      <c r="TXX72" s="134"/>
      <c r="TYD72" s="133"/>
      <c r="TYE72" s="134"/>
      <c r="TYK72" s="133"/>
      <c r="TYL72" s="134"/>
      <c r="TYR72" s="133"/>
      <c r="TYS72" s="134"/>
      <c r="TYY72" s="133"/>
      <c r="TYZ72" s="134"/>
      <c r="TZF72" s="133"/>
      <c r="TZG72" s="134"/>
      <c r="TZM72" s="133"/>
      <c r="TZN72" s="134"/>
      <c r="TZT72" s="133"/>
      <c r="TZU72" s="134"/>
      <c r="UAA72" s="133"/>
      <c r="UAB72" s="134"/>
      <c r="UAH72" s="133"/>
      <c r="UAI72" s="134"/>
      <c r="UAO72" s="133"/>
      <c r="UAP72" s="134"/>
      <c r="UAV72" s="133"/>
      <c r="UAW72" s="134"/>
      <c r="UBC72" s="133"/>
      <c r="UBD72" s="134"/>
      <c r="UBJ72" s="133"/>
      <c r="UBK72" s="134"/>
      <c r="UBQ72" s="133"/>
      <c r="UBR72" s="134"/>
      <c r="UBX72" s="133"/>
      <c r="UBY72" s="134"/>
      <c r="UCE72" s="133"/>
      <c r="UCF72" s="134"/>
      <c r="UCL72" s="133"/>
      <c r="UCM72" s="134"/>
      <c r="UCS72" s="133"/>
      <c r="UCT72" s="134"/>
      <c r="UCZ72" s="133"/>
      <c r="UDA72" s="134"/>
      <c r="UDG72" s="133"/>
      <c r="UDH72" s="134"/>
      <c r="UDN72" s="133"/>
      <c r="UDO72" s="134"/>
      <c r="UDU72" s="133"/>
      <c r="UDV72" s="134"/>
      <c r="UEB72" s="133"/>
      <c r="UEC72" s="134"/>
      <c r="UEI72" s="133"/>
      <c r="UEJ72" s="134"/>
      <c r="UEP72" s="133"/>
      <c r="UEQ72" s="134"/>
      <c r="UEW72" s="133"/>
      <c r="UEX72" s="134"/>
      <c r="UFD72" s="133"/>
      <c r="UFE72" s="134"/>
      <c r="UFK72" s="133"/>
      <c r="UFL72" s="134"/>
      <c r="UFR72" s="133"/>
      <c r="UFS72" s="134"/>
      <c r="UFY72" s="133"/>
      <c r="UFZ72" s="134"/>
      <c r="UGF72" s="133"/>
      <c r="UGG72" s="134"/>
      <c r="UGM72" s="133"/>
      <c r="UGN72" s="134"/>
      <c r="UGT72" s="133"/>
      <c r="UGU72" s="134"/>
      <c r="UHA72" s="133"/>
      <c r="UHB72" s="134"/>
      <c r="UHH72" s="133"/>
      <c r="UHI72" s="134"/>
      <c r="UHO72" s="133"/>
      <c r="UHP72" s="134"/>
      <c r="UHV72" s="133"/>
      <c r="UHW72" s="134"/>
      <c r="UIC72" s="133"/>
      <c r="UID72" s="134"/>
      <c r="UIJ72" s="133"/>
      <c r="UIK72" s="134"/>
      <c r="UIQ72" s="133"/>
      <c r="UIR72" s="134"/>
      <c r="UIX72" s="133"/>
      <c r="UIY72" s="134"/>
      <c r="UJE72" s="133"/>
      <c r="UJF72" s="134"/>
      <c r="UJL72" s="133"/>
      <c r="UJM72" s="134"/>
      <c r="UJS72" s="133"/>
      <c r="UJT72" s="134"/>
      <c r="UJZ72" s="133"/>
      <c r="UKA72" s="134"/>
      <c r="UKG72" s="133"/>
      <c r="UKH72" s="134"/>
      <c r="UKN72" s="133"/>
      <c r="UKO72" s="134"/>
      <c r="UKU72" s="133"/>
      <c r="UKV72" s="134"/>
      <c r="ULB72" s="133"/>
      <c r="ULC72" s="134"/>
      <c r="ULI72" s="133"/>
      <c r="ULJ72" s="134"/>
      <c r="ULP72" s="133"/>
      <c r="ULQ72" s="134"/>
      <c r="ULW72" s="133"/>
      <c r="ULX72" s="134"/>
      <c r="UMD72" s="133"/>
      <c r="UME72" s="134"/>
      <c r="UMK72" s="133"/>
      <c r="UML72" s="134"/>
      <c r="UMR72" s="133"/>
      <c r="UMS72" s="134"/>
      <c r="UMY72" s="133"/>
      <c r="UMZ72" s="134"/>
      <c r="UNF72" s="133"/>
      <c r="UNG72" s="134"/>
      <c r="UNM72" s="133"/>
      <c r="UNN72" s="134"/>
      <c r="UNT72" s="133"/>
      <c r="UNU72" s="134"/>
      <c r="UOA72" s="133"/>
      <c r="UOB72" s="134"/>
      <c r="UOH72" s="133"/>
      <c r="UOI72" s="134"/>
      <c r="UOO72" s="133"/>
      <c r="UOP72" s="134"/>
      <c r="UOV72" s="133"/>
      <c r="UOW72" s="134"/>
      <c r="UPC72" s="133"/>
      <c r="UPD72" s="134"/>
      <c r="UPJ72" s="133"/>
      <c r="UPK72" s="134"/>
      <c r="UPQ72" s="133"/>
      <c r="UPR72" s="134"/>
      <c r="UPX72" s="133"/>
      <c r="UPY72" s="134"/>
      <c r="UQE72" s="133"/>
      <c r="UQF72" s="134"/>
      <c r="UQL72" s="133"/>
      <c r="UQM72" s="134"/>
      <c r="UQS72" s="133"/>
      <c r="UQT72" s="134"/>
      <c r="UQZ72" s="133"/>
      <c r="URA72" s="134"/>
      <c r="URG72" s="133"/>
      <c r="URH72" s="134"/>
      <c r="URN72" s="133"/>
      <c r="URO72" s="134"/>
      <c r="URU72" s="133"/>
      <c r="URV72" s="134"/>
      <c r="USB72" s="133"/>
      <c r="USC72" s="134"/>
      <c r="USI72" s="133"/>
      <c r="USJ72" s="134"/>
      <c r="USP72" s="133"/>
      <c r="USQ72" s="134"/>
      <c r="USW72" s="133"/>
      <c r="USX72" s="134"/>
      <c r="UTD72" s="133"/>
      <c r="UTE72" s="134"/>
      <c r="UTK72" s="133"/>
      <c r="UTL72" s="134"/>
      <c r="UTR72" s="133"/>
      <c r="UTS72" s="134"/>
      <c r="UTY72" s="133"/>
      <c r="UTZ72" s="134"/>
      <c r="UUF72" s="133"/>
      <c r="UUG72" s="134"/>
      <c r="UUM72" s="133"/>
      <c r="UUN72" s="134"/>
      <c r="UUT72" s="133"/>
      <c r="UUU72" s="134"/>
      <c r="UVA72" s="133"/>
      <c r="UVB72" s="134"/>
      <c r="UVH72" s="133"/>
      <c r="UVI72" s="134"/>
      <c r="UVO72" s="133"/>
      <c r="UVP72" s="134"/>
      <c r="UVV72" s="133"/>
      <c r="UVW72" s="134"/>
      <c r="UWC72" s="133"/>
      <c r="UWD72" s="134"/>
      <c r="UWJ72" s="133"/>
      <c r="UWK72" s="134"/>
      <c r="UWQ72" s="133"/>
      <c r="UWR72" s="134"/>
      <c r="UWX72" s="133"/>
      <c r="UWY72" s="134"/>
      <c r="UXE72" s="133"/>
      <c r="UXF72" s="134"/>
      <c r="UXL72" s="133"/>
      <c r="UXM72" s="134"/>
      <c r="UXS72" s="133"/>
      <c r="UXT72" s="134"/>
      <c r="UXZ72" s="133"/>
      <c r="UYA72" s="134"/>
      <c r="UYG72" s="133"/>
      <c r="UYH72" s="134"/>
      <c r="UYN72" s="133"/>
      <c r="UYO72" s="134"/>
      <c r="UYU72" s="133"/>
      <c r="UYV72" s="134"/>
      <c r="UZB72" s="133"/>
      <c r="UZC72" s="134"/>
      <c r="UZI72" s="133"/>
      <c r="UZJ72" s="134"/>
      <c r="UZP72" s="133"/>
      <c r="UZQ72" s="134"/>
      <c r="UZW72" s="133"/>
      <c r="UZX72" s="134"/>
      <c r="VAD72" s="133"/>
      <c r="VAE72" s="134"/>
      <c r="VAK72" s="133"/>
      <c r="VAL72" s="134"/>
      <c r="VAR72" s="133"/>
      <c r="VAS72" s="134"/>
      <c r="VAY72" s="133"/>
      <c r="VAZ72" s="134"/>
      <c r="VBF72" s="133"/>
      <c r="VBG72" s="134"/>
      <c r="VBM72" s="133"/>
      <c r="VBN72" s="134"/>
      <c r="VBT72" s="133"/>
      <c r="VBU72" s="134"/>
      <c r="VCA72" s="133"/>
      <c r="VCB72" s="134"/>
      <c r="VCH72" s="133"/>
      <c r="VCI72" s="134"/>
      <c r="VCO72" s="133"/>
      <c r="VCP72" s="134"/>
      <c r="VCV72" s="133"/>
      <c r="VCW72" s="134"/>
      <c r="VDC72" s="133"/>
      <c r="VDD72" s="134"/>
      <c r="VDJ72" s="133"/>
      <c r="VDK72" s="134"/>
      <c r="VDQ72" s="133"/>
      <c r="VDR72" s="134"/>
      <c r="VDX72" s="133"/>
      <c r="VDY72" s="134"/>
      <c r="VEE72" s="133"/>
      <c r="VEF72" s="134"/>
      <c r="VEL72" s="133"/>
      <c r="VEM72" s="134"/>
      <c r="VES72" s="133"/>
      <c r="VET72" s="134"/>
      <c r="VEZ72" s="133"/>
      <c r="VFA72" s="134"/>
      <c r="VFG72" s="133"/>
      <c r="VFH72" s="134"/>
      <c r="VFN72" s="133"/>
      <c r="VFO72" s="134"/>
      <c r="VFU72" s="133"/>
      <c r="VFV72" s="134"/>
      <c r="VGB72" s="133"/>
      <c r="VGC72" s="134"/>
      <c r="VGI72" s="133"/>
      <c r="VGJ72" s="134"/>
      <c r="VGP72" s="133"/>
      <c r="VGQ72" s="134"/>
      <c r="VGW72" s="133"/>
      <c r="VGX72" s="134"/>
      <c r="VHD72" s="133"/>
      <c r="VHE72" s="134"/>
      <c r="VHK72" s="133"/>
      <c r="VHL72" s="134"/>
      <c r="VHR72" s="133"/>
      <c r="VHS72" s="134"/>
      <c r="VHY72" s="133"/>
      <c r="VHZ72" s="134"/>
      <c r="VIF72" s="133"/>
      <c r="VIG72" s="134"/>
      <c r="VIM72" s="133"/>
      <c r="VIN72" s="134"/>
      <c r="VIT72" s="133"/>
      <c r="VIU72" s="134"/>
      <c r="VJA72" s="133"/>
      <c r="VJB72" s="134"/>
      <c r="VJH72" s="133"/>
      <c r="VJI72" s="134"/>
      <c r="VJO72" s="133"/>
      <c r="VJP72" s="134"/>
      <c r="VJV72" s="133"/>
      <c r="VJW72" s="134"/>
      <c r="VKC72" s="133"/>
      <c r="VKD72" s="134"/>
      <c r="VKJ72" s="133"/>
      <c r="VKK72" s="134"/>
      <c r="VKQ72" s="133"/>
      <c r="VKR72" s="134"/>
      <c r="VKX72" s="133"/>
      <c r="VKY72" s="134"/>
      <c r="VLE72" s="133"/>
      <c r="VLF72" s="134"/>
      <c r="VLL72" s="133"/>
      <c r="VLM72" s="134"/>
      <c r="VLS72" s="133"/>
      <c r="VLT72" s="134"/>
      <c r="VLZ72" s="133"/>
      <c r="VMA72" s="134"/>
      <c r="VMG72" s="133"/>
      <c r="VMH72" s="134"/>
      <c r="VMN72" s="133"/>
      <c r="VMO72" s="134"/>
      <c r="VMU72" s="133"/>
      <c r="VMV72" s="134"/>
      <c r="VNB72" s="133"/>
      <c r="VNC72" s="134"/>
      <c r="VNI72" s="133"/>
      <c r="VNJ72" s="134"/>
      <c r="VNP72" s="133"/>
      <c r="VNQ72" s="134"/>
      <c r="VNW72" s="133"/>
      <c r="VNX72" s="134"/>
      <c r="VOD72" s="133"/>
      <c r="VOE72" s="134"/>
      <c r="VOK72" s="133"/>
      <c r="VOL72" s="134"/>
      <c r="VOR72" s="133"/>
      <c r="VOS72" s="134"/>
      <c r="VOY72" s="133"/>
      <c r="VOZ72" s="134"/>
      <c r="VPF72" s="133"/>
      <c r="VPG72" s="134"/>
      <c r="VPM72" s="133"/>
      <c r="VPN72" s="134"/>
      <c r="VPT72" s="133"/>
      <c r="VPU72" s="134"/>
      <c r="VQA72" s="133"/>
      <c r="VQB72" s="134"/>
      <c r="VQH72" s="133"/>
      <c r="VQI72" s="134"/>
      <c r="VQO72" s="133"/>
      <c r="VQP72" s="134"/>
      <c r="VQV72" s="133"/>
      <c r="VQW72" s="134"/>
      <c r="VRC72" s="133"/>
      <c r="VRD72" s="134"/>
      <c r="VRJ72" s="133"/>
      <c r="VRK72" s="134"/>
      <c r="VRQ72" s="133"/>
      <c r="VRR72" s="134"/>
      <c r="VRX72" s="133"/>
      <c r="VRY72" s="134"/>
      <c r="VSE72" s="133"/>
      <c r="VSF72" s="134"/>
      <c r="VSL72" s="133"/>
      <c r="VSM72" s="134"/>
      <c r="VSS72" s="133"/>
      <c r="VST72" s="134"/>
      <c r="VSZ72" s="133"/>
      <c r="VTA72" s="134"/>
      <c r="VTG72" s="133"/>
      <c r="VTH72" s="134"/>
      <c r="VTN72" s="133"/>
      <c r="VTO72" s="134"/>
      <c r="VTU72" s="133"/>
      <c r="VTV72" s="134"/>
      <c r="VUB72" s="133"/>
      <c r="VUC72" s="134"/>
      <c r="VUI72" s="133"/>
      <c r="VUJ72" s="134"/>
      <c r="VUP72" s="133"/>
      <c r="VUQ72" s="134"/>
      <c r="VUW72" s="133"/>
      <c r="VUX72" s="134"/>
      <c r="VVD72" s="133"/>
      <c r="VVE72" s="134"/>
      <c r="VVK72" s="133"/>
      <c r="VVL72" s="134"/>
      <c r="VVR72" s="133"/>
      <c r="VVS72" s="134"/>
      <c r="VVY72" s="133"/>
      <c r="VVZ72" s="134"/>
      <c r="VWF72" s="133"/>
      <c r="VWG72" s="134"/>
      <c r="VWM72" s="133"/>
      <c r="VWN72" s="134"/>
      <c r="VWT72" s="133"/>
      <c r="VWU72" s="134"/>
      <c r="VXA72" s="133"/>
      <c r="VXB72" s="134"/>
      <c r="VXH72" s="133"/>
      <c r="VXI72" s="134"/>
      <c r="VXO72" s="133"/>
      <c r="VXP72" s="134"/>
      <c r="VXV72" s="133"/>
      <c r="VXW72" s="134"/>
      <c r="VYC72" s="133"/>
      <c r="VYD72" s="134"/>
      <c r="VYJ72" s="133"/>
      <c r="VYK72" s="134"/>
      <c r="VYQ72" s="133"/>
      <c r="VYR72" s="134"/>
      <c r="VYX72" s="133"/>
      <c r="VYY72" s="134"/>
      <c r="VZE72" s="133"/>
      <c r="VZF72" s="134"/>
      <c r="VZL72" s="133"/>
      <c r="VZM72" s="134"/>
      <c r="VZS72" s="133"/>
      <c r="VZT72" s="134"/>
      <c r="VZZ72" s="133"/>
      <c r="WAA72" s="134"/>
      <c r="WAG72" s="133"/>
      <c r="WAH72" s="134"/>
      <c r="WAN72" s="133"/>
      <c r="WAO72" s="134"/>
      <c r="WAU72" s="133"/>
      <c r="WAV72" s="134"/>
      <c r="WBB72" s="133"/>
      <c r="WBC72" s="134"/>
      <c r="WBI72" s="133"/>
      <c r="WBJ72" s="134"/>
      <c r="WBP72" s="133"/>
      <c r="WBQ72" s="134"/>
      <c r="WBW72" s="133"/>
      <c r="WBX72" s="134"/>
      <c r="WCD72" s="133"/>
      <c r="WCE72" s="134"/>
      <c r="WCK72" s="133"/>
      <c r="WCL72" s="134"/>
      <c r="WCR72" s="133"/>
      <c r="WCS72" s="134"/>
      <c r="WCY72" s="133"/>
      <c r="WCZ72" s="134"/>
      <c r="WDF72" s="133"/>
      <c r="WDG72" s="134"/>
      <c r="WDM72" s="133"/>
      <c r="WDN72" s="134"/>
      <c r="WDT72" s="133"/>
      <c r="WDU72" s="134"/>
      <c r="WEA72" s="133"/>
      <c r="WEB72" s="134"/>
      <c r="WEH72" s="133"/>
      <c r="WEI72" s="134"/>
      <c r="WEO72" s="133"/>
      <c r="WEP72" s="134"/>
      <c r="WEV72" s="133"/>
      <c r="WEW72" s="134"/>
      <c r="WFC72" s="133"/>
      <c r="WFD72" s="134"/>
      <c r="WFJ72" s="133"/>
      <c r="WFK72" s="134"/>
      <c r="WFQ72" s="133"/>
      <c r="WFR72" s="134"/>
      <c r="WFX72" s="133"/>
      <c r="WFY72" s="134"/>
      <c r="WGE72" s="133"/>
      <c r="WGF72" s="134"/>
      <c r="WGL72" s="133"/>
      <c r="WGM72" s="134"/>
      <c r="WGS72" s="133"/>
      <c r="WGT72" s="134"/>
      <c r="WGZ72" s="133"/>
      <c r="WHA72" s="134"/>
      <c r="WHG72" s="133"/>
      <c r="WHH72" s="134"/>
      <c r="WHN72" s="133"/>
      <c r="WHO72" s="134"/>
      <c r="WHU72" s="133"/>
      <c r="WHV72" s="134"/>
      <c r="WIB72" s="133"/>
      <c r="WIC72" s="134"/>
      <c r="WII72" s="133"/>
      <c r="WIJ72" s="134"/>
      <c r="WIP72" s="133"/>
      <c r="WIQ72" s="134"/>
      <c r="WIW72" s="133"/>
      <c r="WIX72" s="134"/>
      <c r="WJD72" s="133"/>
      <c r="WJE72" s="134"/>
      <c r="WJK72" s="133"/>
      <c r="WJL72" s="134"/>
      <c r="WJR72" s="133"/>
      <c r="WJS72" s="134"/>
      <c r="WJY72" s="133"/>
      <c r="WJZ72" s="134"/>
      <c r="WKF72" s="133"/>
      <c r="WKG72" s="134"/>
      <c r="WKM72" s="133"/>
      <c r="WKN72" s="134"/>
      <c r="WKT72" s="133"/>
      <c r="WKU72" s="134"/>
      <c r="WLA72" s="133"/>
      <c r="WLB72" s="134"/>
      <c r="WLH72" s="133"/>
      <c r="WLI72" s="134"/>
      <c r="WLO72" s="133"/>
      <c r="WLP72" s="134"/>
      <c r="WLV72" s="133"/>
      <c r="WLW72" s="134"/>
      <c r="WMC72" s="133"/>
      <c r="WMD72" s="134"/>
      <c r="WMJ72" s="133"/>
      <c r="WMK72" s="134"/>
      <c r="WMQ72" s="133"/>
      <c r="WMR72" s="134"/>
      <c r="WMX72" s="133"/>
      <c r="WMY72" s="134"/>
      <c r="WNE72" s="133"/>
      <c r="WNF72" s="134"/>
      <c r="WNL72" s="133"/>
      <c r="WNM72" s="134"/>
      <c r="WNS72" s="133"/>
      <c r="WNT72" s="134"/>
      <c r="WNZ72" s="133"/>
      <c r="WOA72" s="134"/>
      <c r="WOG72" s="133"/>
      <c r="WOH72" s="134"/>
      <c r="WON72" s="133"/>
      <c r="WOO72" s="134"/>
      <c r="WOU72" s="133"/>
      <c r="WOV72" s="134"/>
      <c r="WPB72" s="133"/>
      <c r="WPC72" s="134"/>
      <c r="WPI72" s="133"/>
      <c r="WPJ72" s="134"/>
      <c r="WPP72" s="133"/>
      <c r="WPQ72" s="134"/>
      <c r="WPW72" s="133"/>
      <c r="WPX72" s="134"/>
      <c r="WQD72" s="133"/>
      <c r="WQE72" s="134"/>
      <c r="WQK72" s="133"/>
      <c r="WQL72" s="134"/>
      <c r="WQR72" s="133"/>
      <c r="WQS72" s="134"/>
      <c r="WQY72" s="133"/>
      <c r="WQZ72" s="134"/>
      <c r="WRF72" s="133"/>
      <c r="WRG72" s="134"/>
      <c r="WRM72" s="133"/>
      <c r="WRN72" s="134"/>
      <c r="WRT72" s="133"/>
      <c r="WRU72" s="134"/>
      <c r="WSA72" s="133"/>
      <c r="WSB72" s="134"/>
      <c r="WSH72" s="133"/>
      <c r="WSI72" s="134"/>
      <c r="WSO72" s="133"/>
      <c r="WSP72" s="134"/>
      <c r="WSV72" s="133"/>
      <c r="WSW72" s="134"/>
      <c r="WTC72" s="133"/>
      <c r="WTD72" s="134"/>
      <c r="WTJ72" s="133"/>
      <c r="WTK72" s="134"/>
      <c r="WTQ72" s="133"/>
      <c r="WTR72" s="134"/>
      <c r="WTX72" s="133"/>
      <c r="WTY72" s="134"/>
      <c r="WUE72" s="133"/>
      <c r="WUF72" s="134"/>
      <c r="WUL72" s="133"/>
      <c r="WUM72" s="134"/>
      <c r="WUS72" s="133"/>
      <c r="WUT72" s="134"/>
      <c r="WUZ72" s="133"/>
      <c r="WVA72" s="134"/>
      <c r="WVG72" s="133"/>
      <c r="WVH72" s="134"/>
      <c r="WVN72" s="133"/>
      <c r="WVO72" s="134"/>
      <c r="WVU72" s="133"/>
      <c r="WVV72" s="134"/>
      <c r="WWB72" s="133"/>
      <c r="WWC72" s="134"/>
      <c r="WWI72" s="133"/>
      <c r="WWJ72" s="134"/>
      <c r="WWP72" s="133"/>
      <c r="WWQ72" s="134"/>
      <c r="WWW72" s="133"/>
      <c r="WWX72" s="134"/>
      <c r="WXD72" s="133"/>
      <c r="WXE72" s="134"/>
      <c r="WXK72" s="133"/>
      <c r="WXL72" s="134"/>
      <c r="WXR72" s="133"/>
      <c r="WXS72" s="134"/>
      <c r="WXY72" s="133"/>
      <c r="WXZ72" s="134"/>
      <c r="WYF72" s="133"/>
      <c r="WYG72" s="134"/>
      <c r="WYM72" s="133"/>
      <c r="WYN72" s="134"/>
      <c r="WYT72" s="133"/>
      <c r="WYU72" s="134"/>
      <c r="WZA72" s="133"/>
      <c r="WZB72" s="134"/>
      <c r="WZH72" s="133"/>
      <c r="WZI72" s="134"/>
      <c r="WZO72" s="133"/>
      <c r="WZP72" s="134"/>
      <c r="WZV72" s="133"/>
      <c r="WZW72" s="134"/>
      <c r="XAC72" s="133"/>
      <c r="XAD72" s="134"/>
      <c r="XAJ72" s="133"/>
      <c r="XAK72" s="134"/>
      <c r="XAQ72" s="133"/>
      <c r="XAR72" s="134"/>
      <c r="XAX72" s="133"/>
      <c r="XAY72" s="134"/>
      <c r="XBE72" s="133"/>
      <c r="XBF72" s="134"/>
      <c r="XBL72" s="133"/>
      <c r="XBM72" s="134"/>
      <c r="XBS72" s="133"/>
      <c r="XBT72" s="134"/>
      <c r="XBZ72" s="133"/>
      <c r="XCA72" s="134"/>
      <c r="XCG72" s="133"/>
      <c r="XCH72" s="134"/>
      <c r="XCN72" s="133"/>
      <c r="XCO72" s="134"/>
      <c r="XCU72" s="133"/>
      <c r="XCV72" s="134"/>
      <c r="XDB72" s="133"/>
      <c r="XDC72" s="134"/>
      <c r="XDI72" s="133"/>
      <c r="XDJ72" s="134"/>
      <c r="XDP72" s="133"/>
      <c r="XDQ72" s="134"/>
      <c r="XDW72" s="133"/>
      <c r="XDX72" s="134"/>
      <c r="XED72" s="133"/>
      <c r="XEE72" s="134"/>
      <c r="XEK72" s="133"/>
      <c r="XEL72" s="134"/>
      <c r="XER72" s="133"/>
      <c r="XES72" s="134"/>
      <c r="XEY72" s="133"/>
      <c r="XEZ72" s="134"/>
    </row>
    <row r="73" spans="1:1022 1028:2044 2050:4095 4101:5117 5123:6139 6145:7168 7174:8190 8196:9212 9218:11263 11269:12285 12291:13307 13313:14336 14342:15358 15364:16380">
      <c r="A73" s="217"/>
      <c r="B73" s="217"/>
      <c r="C73" s="217"/>
      <c r="D73" s="217"/>
      <c r="E73" s="217"/>
      <c r="F73" s="217"/>
      <c r="G73" s="217"/>
      <c r="H73" s="217"/>
      <c r="I73" s="217"/>
      <c r="J73" s="217"/>
      <c r="K73" s="217"/>
      <c r="L73" s="217"/>
      <c r="M73" s="217"/>
      <c r="N73" s="134"/>
      <c r="T73" s="133"/>
      <c r="U73" s="134"/>
      <c r="AA73" s="133"/>
      <c r="AB73" s="134"/>
      <c r="AH73" s="133"/>
      <c r="AI73" s="134"/>
      <c r="AO73" s="133"/>
      <c r="AP73" s="134"/>
      <c r="AV73" s="133"/>
      <c r="AW73" s="134"/>
      <c r="BC73" s="133"/>
      <c r="BD73" s="134"/>
      <c r="BJ73" s="133"/>
      <c r="BK73" s="134"/>
      <c r="BQ73" s="133"/>
      <c r="BR73" s="134"/>
      <c r="BX73" s="133"/>
      <c r="BY73" s="134"/>
      <c r="CE73" s="133"/>
      <c r="CF73" s="134"/>
      <c r="CL73" s="133"/>
      <c r="CM73" s="134"/>
      <c r="CS73" s="133"/>
      <c r="CT73" s="134"/>
      <c r="CZ73" s="133"/>
      <c r="DA73" s="134"/>
      <c r="DG73" s="133"/>
      <c r="DH73" s="134"/>
      <c r="DN73" s="133"/>
      <c r="DO73" s="134"/>
      <c r="DU73" s="133"/>
      <c r="DV73" s="134"/>
      <c r="EB73" s="133"/>
      <c r="EC73" s="134"/>
      <c r="EI73" s="133"/>
      <c r="EJ73" s="134"/>
      <c r="EP73" s="133"/>
      <c r="EQ73" s="134"/>
      <c r="EW73" s="133"/>
      <c r="EX73" s="134"/>
      <c r="FD73" s="133"/>
      <c r="FE73" s="134"/>
      <c r="FK73" s="133"/>
      <c r="FL73" s="134"/>
      <c r="FR73" s="133"/>
      <c r="FS73" s="134"/>
      <c r="FY73" s="133"/>
      <c r="FZ73" s="134"/>
      <c r="GF73" s="133"/>
      <c r="GG73" s="134"/>
      <c r="GM73" s="133"/>
      <c r="GN73" s="134"/>
      <c r="GT73" s="133"/>
      <c r="GU73" s="134"/>
      <c r="HA73" s="133"/>
      <c r="HB73" s="134"/>
      <c r="HH73" s="133"/>
      <c r="HI73" s="134"/>
      <c r="HO73" s="133"/>
      <c r="HP73" s="134"/>
      <c r="HV73" s="133"/>
      <c r="HW73" s="134"/>
      <c r="IC73" s="133"/>
      <c r="ID73" s="134"/>
      <c r="IJ73" s="133"/>
      <c r="IK73" s="134"/>
      <c r="IQ73" s="133"/>
      <c r="IR73" s="134"/>
      <c r="IX73" s="133"/>
      <c r="IY73" s="134"/>
      <c r="JE73" s="133"/>
      <c r="JF73" s="134"/>
      <c r="JL73" s="133"/>
      <c r="JM73" s="134"/>
      <c r="JS73" s="133"/>
      <c r="JT73" s="134"/>
      <c r="JZ73" s="133"/>
      <c r="KA73" s="134"/>
      <c r="KG73" s="133"/>
      <c r="KH73" s="134"/>
      <c r="KN73" s="133"/>
      <c r="KO73" s="134"/>
      <c r="KU73" s="133"/>
      <c r="KV73" s="134"/>
      <c r="LB73" s="133"/>
      <c r="LC73" s="134"/>
      <c r="LI73" s="133"/>
      <c r="LJ73" s="134"/>
      <c r="LP73" s="133"/>
      <c r="LQ73" s="134"/>
      <c r="LW73" s="133"/>
      <c r="LX73" s="134"/>
      <c r="MD73" s="133"/>
      <c r="ME73" s="134"/>
      <c r="MK73" s="133"/>
      <c r="ML73" s="134"/>
      <c r="MR73" s="133"/>
      <c r="MS73" s="134"/>
      <c r="MY73" s="133"/>
      <c r="MZ73" s="134"/>
      <c r="NF73" s="133"/>
      <c r="NG73" s="134"/>
      <c r="NM73" s="133"/>
      <c r="NN73" s="134"/>
      <c r="NT73" s="133"/>
      <c r="NU73" s="134"/>
      <c r="OA73" s="133"/>
      <c r="OB73" s="134"/>
      <c r="OH73" s="133"/>
      <c r="OI73" s="134"/>
      <c r="OO73" s="133"/>
      <c r="OP73" s="134"/>
      <c r="OV73" s="133"/>
      <c r="OW73" s="134"/>
      <c r="PC73" s="133"/>
      <c r="PD73" s="134"/>
      <c r="PJ73" s="133"/>
      <c r="PK73" s="134"/>
      <c r="PQ73" s="133"/>
      <c r="PR73" s="134"/>
      <c r="PX73" s="133"/>
      <c r="PY73" s="134"/>
      <c r="QE73" s="133"/>
      <c r="QF73" s="134"/>
      <c r="QL73" s="133"/>
      <c r="QM73" s="134"/>
      <c r="QS73" s="133"/>
      <c r="QT73" s="134"/>
      <c r="QZ73" s="133"/>
      <c r="RA73" s="134"/>
      <c r="RG73" s="133"/>
      <c r="RH73" s="134"/>
      <c r="RN73" s="133"/>
      <c r="RO73" s="134"/>
      <c r="RU73" s="133"/>
      <c r="RV73" s="134"/>
      <c r="SB73" s="133"/>
      <c r="SC73" s="134"/>
      <c r="SI73" s="133"/>
      <c r="SJ73" s="134"/>
      <c r="SP73" s="133"/>
      <c r="SQ73" s="134"/>
      <c r="SW73" s="133"/>
      <c r="SX73" s="134"/>
      <c r="TD73" s="133"/>
      <c r="TE73" s="134"/>
      <c r="TK73" s="133"/>
      <c r="TL73" s="134"/>
      <c r="TR73" s="133"/>
      <c r="TS73" s="134"/>
      <c r="TY73" s="133"/>
      <c r="TZ73" s="134"/>
      <c r="UF73" s="133"/>
      <c r="UG73" s="134"/>
      <c r="UM73" s="133"/>
      <c r="UN73" s="134"/>
      <c r="UT73" s="133"/>
      <c r="UU73" s="134"/>
      <c r="VA73" s="133"/>
      <c r="VB73" s="134"/>
      <c r="VH73" s="133"/>
      <c r="VI73" s="134"/>
      <c r="VO73" s="133"/>
      <c r="VP73" s="134"/>
      <c r="VV73" s="133"/>
      <c r="VW73" s="134"/>
      <c r="WC73" s="133"/>
      <c r="WD73" s="134"/>
      <c r="WJ73" s="133"/>
      <c r="WK73" s="134"/>
      <c r="WQ73" s="133"/>
      <c r="WR73" s="134"/>
      <c r="WX73" s="133"/>
      <c r="WY73" s="134"/>
      <c r="XE73" s="133"/>
      <c r="XF73" s="134"/>
      <c r="XL73" s="133"/>
      <c r="XM73" s="134"/>
      <c r="XS73" s="133"/>
      <c r="XT73" s="134"/>
      <c r="XZ73" s="133"/>
      <c r="YA73" s="134"/>
      <c r="YG73" s="133"/>
      <c r="YH73" s="134"/>
      <c r="YN73" s="133"/>
      <c r="YO73" s="134"/>
      <c r="YU73" s="133"/>
      <c r="YV73" s="134"/>
      <c r="ZB73" s="133"/>
      <c r="ZC73" s="134"/>
      <c r="ZI73" s="133"/>
      <c r="ZJ73" s="134"/>
      <c r="ZP73" s="133"/>
      <c r="ZQ73" s="134"/>
      <c r="ZW73" s="133"/>
      <c r="ZX73" s="134"/>
      <c r="AAD73" s="133"/>
      <c r="AAE73" s="134"/>
      <c r="AAK73" s="133"/>
      <c r="AAL73" s="134"/>
      <c r="AAR73" s="133"/>
      <c r="AAS73" s="134"/>
      <c r="AAY73" s="133"/>
      <c r="AAZ73" s="134"/>
      <c r="ABF73" s="133"/>
      <c r="ABG73" s="134"/>
      <c r="ABM73" s="133"/>
      <c r="ABN73" s="134"/>
      <c r="ABT73" s="133"/>
      <c r="ABU73" s="134"/>
      <c r="ACA73" s="133"/>
      <c r="ACB73" s="134"/>
      <c r="ACH73" s="133"/>
      <c r="ACI73" s="134"/>
      <c r="ACO73" s="133"/>
      <c r="ACP73" s="134"/>
      <c r="ACV73" s="133"/>
      <c r="ACW73" s="134"/>
      <c r="ADC73" s="133"/>
      <c r="ADD73" s="134"/>
      <c r="ADJ73" s="133"/>
      <c r="ADK73" s="134"/>
      <c r="ADQ73" s="133"/>
      <c r="ADR73" s="134"/>
      <c r="ADX73" s="133"/>
      <c r="ADY73" s="134"/>
      <c r="AEE73" s="133"/>
      <c r="AEF73" s="134"/>
      <c r="AEL73" s="133"/>
      <c r="AEM73" s="134"/>
      <c r="AES73" s="133"/>
      <c r="AET73" s="134"/>
      <c r="AEZ73" s="133"/>
      <c r="AFA73" s="134"/>
      <c r="AFG73" s="133"/>
      <c r="AFH73" s="134"/>
      <c r="AFN73" s="133"/>
      <c r="AFO73" s="134"/>
      <c r="AFU73" s="133"/>
      <c r="AFV73" s="134"/>
      <c r="AGB73" s="133"/>
      <c r="AGC73" s="134"/>
      <c r="AGI73" s="133"/>
      <c r="AGJ73" s="134"/>
      <c r="AGP73" s="133"/>
      <c r="AGQ73" s="134"/>
      <c r="AGW73" s="133"/>
      <c r="AGX73" s="134"/>
      <c r="AHD73" s="133"/>
      <c r="AHE73" s="134"/>
      <c r="AHK73" s="133"/>
      <c r="AHL73" s="134"/>
      <c r="AHR73" s="133"/>
      <c r="AHS73" s="134"/>
      <c r="AHY73" s="133"/>
      <c r="AHZ73" s="134"/>
      <c r="AIF73" s="133"/>
      <c r="AIG73" s="134"/>
      <c r="AIM73" s="133"/>
      <c r="AIN73" s="134"/>
      <c r="AIT73" s="133"/>
      <c r="AIU73" s="134"/>
      <c r="AJA73" s="133"/>
      <c r="AJB73" s="134"/>
      <c r="AJH73" s="133"/>
      <c r="AJI73" s="134"/>
      <c r="AJO73" s="133"/>
      <c r="AJP73" s="134"/>
      <c r="AJV73" s="133"/>
      <c r="AJW73" s="134"/>
      <c r="AKC73" s="133"/>
      <c r="AKD73" s="134"/>
      <c r="AKJ73" s="133"/>
      <c r="AKK73" s="134"/>
      <c r="AKQ73" s="133"/>
      <c r="AKR73" s="134"/>
      <c r="AKX73" s="133"/>
      <c r="AKY73" s="134"/>
      <c r="ALE73" s="133"/>
      <c r="ALF73" s="134"/>
      <c r="ALL73" s="133"/>
      <c r="ALM73" s="134"/>
      <c r="ALS73" s="133"/>
      <c r="ALT73" s="134"/>
      <c r="ALZ73" s="133"/>
      <c r="AMA73" s="134"/>
      <c r="AMG73" s="133"/>
      <c r="AMH73" s="134"/>
      <c r="AMN73" s="133"/>
      <c r="AMO73" s="134"/>
      <c r="AMU73" s="133"/>
      <c r="AMV73" s="134"/>
      <c r="ANB73" s="133"/>
      <c r="ANC73" s="134"/>
      <c r="ANI73" s="133"/>
      <c r="ANJ73" s="134"/>
      <c r="ANP73" s="133"/>
      <c r="ANQ73" s="134"/>
      <c r="ANW73" s="133"/>
      <c r="ANX73" s="134"/>
      <c r="AOD73" s="133"/>
      <c r="AOE73" s="134"/>
      <c r="AOK73" s="133"/>
      <c r="AOL73" s="134"/>
      <c r="AOR73" s="133"/>
      <c r="AOS73" s="134"/>
      <c r="AOY73" s="133"/>
      <c r="AOZ73" s="134"/>
      <c r="APF73" s="133"/>
      <c r="APG73" s="134"/>
      <c r="APM73" s="133"/>
      <c r="APN73" s="134"/>
      <c r="APT73" s="133"/>
      <c r="APU73" s="134"/>
      <c r="AQA73" s="133"/>
      <c r="AQB73" s="134"/>
      <c r="AQH73" s="133"/>
      <c r="AQI73" s="134"/>
      <c r="AQO73" s="133"/>
      <c r="AQP73" s="134"/>
      <c r="AQV73" s="133"/>
      <c r="AQW73" s="134"/>
      <c r="ARC73" s="133"/>
      <c r="ARD73" s="134"/>
      <c r="ARJ73" s="133"/>
      <c r="ARK73" s="134"/>
      <c r="ARQ73" s="133"/>
      <c r="ARR73" s="134"/>
      <c r="ARX73" s="133"/>
      <c r="ARY73" s="134"/>
      <c r="ASE73" s="133"/>
      <c r="ASF73" s="134"/>
      <c r="ASL73" s="133"/>
      <c r="ASM73" s="134"/>
      <c r="ASS73" s="133"/>
      <c r="AST73" s="134"/>
      <c r="ASZ73" s="133"/>
      <c r="ATA73" s="134"/>
      <c r="ATG73" s="133"/>
      <c r="ATH73" s="134"/>
      <c r="ATN73" s="133"/>
      <c r="ATO73" s="134"/>
      <c r="ATU73" s="133"/>
      <c r="ATV73" s="134"/>
      <c r="AUB73" s="133"/>
      <c r="AUC73" s="134"/>
      <c r="AUI73" s="133"/>
      <c r="AUJ73" s="134"/>
      <c r="AUP73" s="133"/>
      <c r="AUQ73" s="134"/>
      <c r="AUW73" s="133"/>
      <c r="AUX73" s="134"/>
      <c r="AVD73" s="133"/>
      <c r="AVE73" s="134"/>
      <c r="AVK73" s="133"/>
      <c r="AVL73" s="134"/>
      <c r="AVR73" s="133"/>
      <c r="AVS73" s="134"/>
      <c r="AVY73" s="133"/>
      <c r="AVZ73" s="134"/>
      <c r="AWF73" s="133"/>
      <c r="AWG73" s="134"/>
      <c r="AWM73" s="133"/>
      <c r="AWN73" s="134"/>
      <c r="AWT73" s="133"/>
      <c r="AWU73" s="134"/>
      <c r="AXA73" s="133"/>
      <c r="AXB73" s="134"/>
      <c r="AXH73" s="133"/>
      <c r="AXI73" s="134"/>
      <c r="AXO73" s="133"/>
      <c r="AXP73" s="134"/>
      <c r="AXV73" s="133"/>
      <c r="AXW73" s="134"/>
      <c r="AYC73" s="133"/>
      <c r="AYD73" s="134"/>
      <c r="AYJ73" s="133"/>
      <c r="AYK73" s="134"/>
      <c r="AYQ73" s="133"/>
      <c r="AYR73" s="134"/>
      <c r="AYX73" s="133"/>
      <c r="AYY73" s="134"/>
      <c r="AZE73" s="133"/>
      <c r="AZF73" s="134"/>
      <c r="AZL73" s="133"/>
      <c r="AZM73" s="134"/>
      <c r="AZS73" s="133"/>
      <c r="AZT73" s="134"/>
      <c r="AZZ73" s="133"/>
      <c r="BAA73" s="134"/>
      <c r="BAG73" s="133"/>
      <c r="BAH73" s="134"/>
      <c r="BAN73" s="133"/>
      <c r="BAO73" s="134"/>
      <c r="BAU73" s="133"/>
      <c r="BAV73" s="134"/>
      <c r="BBB73" s="133"/>
      <c r="BBC73" s="134"/>
      <c r="BBI73" s="133"/>
      <c r="BBJ73" s="134"/>
      <c r="BBP73" s="133"/>
      <c r="BBQ73" s="134"/>
      <c r="BBW73" s="133"/>
      <c r="BBX73" s="134"/>
      <c r="BCD73" s="133"/>
      <c r="BCE73" s="134"/>
      <c r="BCK73" s="133"/>
      <c r="BCL73" s="134"/>
      <c r="BCR73" s="133"/>
      <c r="BCS73" s="134"/>
      <c r="BCY73" s="133"/>
      <c r="BCZ73" s="134"/>
      <c r="BDF73" s="133"/>
      <c r="BDG73" s="134"/>
      <c r="BDM73" s="133"/>
      <c r="BDN73" s="134"/>
      <c r="BDT73" s="133"/>
      <c r="BDU73" s="134"/>
      <c r="BEA73" s="133"/>
      <c r="BEB73" s="134"/>
      <c r="BEH73" s="133"/>
      <c r="BEI73" s="134"/>
      <c r="BEO73" s="133"/>
      <c r="BEP73" s="134"/>
      <c r="BEV73" s="133"/>
      <c r="BEW73" s="134"/>
      <c r="BFC73" s="133"/>
      <c r="BFD73" s="134"/>
      <c r="BFJ73" s="133"/>
      <c r="BFK73" s="134"/>
      <c r="BFQ73" s="133"/>
      <c r="BFR73" s="134"/>
      <c r="BFX73" s="133"/>
      <c r="BFY73" s="134"/>
      <c r="BGE73" s="133"/>
      <c r="BGF73" s="134"/>
      <c r="BGL73" s="133"/>
      <c r="BGM73" s="134"/>
      <c r="BGS73" s="133"/>
      <c r="BGT73" s="134"/>
      <c r="BGZ73" s="133"/>
      <c r="BHA73" s="134"/>
      <c r="BHG73" s="133"/>
      <c r="BHH73" s="134"/>
      <c r="BHN73" s="133"/>
      <c r="BHO73" s="134"/>
      <c r="BHU73" s="133"/>
      <c r="BHV73" s="134"/>
      <c r="BIB73" s="133"/>
      <c r="BIC73" s="134"/>
      <c r="BII73" s="133"/>
      <c r="BIJ73" s="134"/>
      <c r="BIP73" s="133"/>
      <c r="BIQ73" s="134"/>
      <c r="BIW73" s="133"/>
      <c r="BIX73" s="134"/>
      <c r="BJD73" s="133"/>
      <c r="BJE73" s="134"/>
      <c r="BJK73" s="133"/>
      <c r="BJL73" s="134"/>
      <c r="BJR73" s="133"/>
      <c r="BJS73" s="134"/>
      <c r="BJY73" s="133"/>
      <c r="BJZ73" s="134"/>
      <c r="BKF73" s="133"/>
      <c r="BKG73" s="134"/>
      <c r="BKM73" s="133"/>
      <c r="BKN73" s="134"/>
      <c r="BKT73" s="133"/>
      <c r="BKU73" s="134"/>
      <c r="BLA73" s="133"/>
      <c r="BLB73" s="134"/>
      <c r="BLH73" s="133"/>
      <c r="BLI73" s="134"/>
      <c r="BLO73" s="133"/>
      <c r="BLP73" s="134"/>
      <c r="BLV73" s="133"/>
      <c r="BLW73" s="134"/>
      <c r="BMC73" s="133"/>
      <c r="BMD73" s="134"/>
      <c r="BMJ73" s="133"/>
      <c r="BMK73" s="134"/>
      <c r="BMQ73" s="133"/>
      <c r="BMR73" s="134"/>
      <c r="BMX73" s="133"/>
      <c r="BMY73" s="134"/>
      <c r="BNE73" s="133"/>
      <c r="BNF73" s="134"/>
      <c r="BNL73" s="133"/>
      <c r="BNM73" s="134"/>
      <c r="BNS73" s="133"/>
      <c r="BNT73" s="134"/>
      <c r="BNZ73" s="133"/>
      <c r="BOA73" s="134"/>
      <c r="BOG73" s="133"/>
      <c r="BOH73" s="134"/>
      <c r="BON73" s="133"/>
      <c r="BOO73" s="134"/>
      <c r="BOU73" s="133"/>
      <c r="BOV73" s="134"/>
      <c r="BPB73" s="133"/>
      <c r="BPC73" s="134"/>
      <c r="BPI73" s="133"/>
      <c r="BPJ73" s="134"/>
      <c r="BPP73" s="133"/>
      <c r="BPQ73" s="134"/>
      <c r="BPW73" s="133"/>
      <c r="BPX73" s="134"/>
      <c r="BQD73" s="133"/>
      <c r="BQE73" s="134"/>
      <c r="BQK73" s="133"/>
      <c r="BQL73" s="134"/>
      <c r="BQR73" s="133"/>
      <c r="BQS73" s="134"/>
      <c r="BQY73" s="133"/>
      <c r="BQZ73" s="134"/>
      <c r="BRF73" s="133"/>
      <c r="BRG73" s="134"/>
      <c r="BRM73" s="133"/>
      <c r="BRN73" s="134"/>
      <c r="BRT73" s="133"/>
      <c r="BRU73" s="134"/>
      <c r="BSA73" s="133"/>
      <c r="BSB73" s="134"/>
      <c r="BSH73" s="133"/>
      <c r="BSI73" s="134"/>
      <c r="BSO73" s="133"/>
      <c r="BSP73" s="134"/>
      <c r="BSV73" s="133"/>
      <c r="BSW73" s="134"/>
      <c r="BTC73" s="133"/>
      <c r="BTD73" s="134"/>
      <c r="BTJ73" s="133"/>
      <c r="BTK73" s="134"/>
      <c r="BTQ73" s="133"/>
      <c r="BTR73" s="134"/>
      <c r="BTX73" s="133"/>
      <c r="BTY73" s="134"/>
      <c r="BUE73" s="133"/>
      <c r="BUF73" s="134"/>
      <c r="BUL73" s="133"/>
      <c r="BUM73" s="134"/>
      <c r="BUS73" s="133"/>
      <c r="BUT73" s="134"/>
      <c r="BUZ73" s="133"/>
      <c r="BVA73" s="134"/>
      <c r="BVG73" s="133"/>
      <c r="BVH73" s="134"/>
      <c r="BVN73" s="133"/>
      <c r="BVO73" s="134"/>
      <c r="BVU73" s="133"/>
      <c r="BVV73" s="134"/>
      <c r="BWB73" s="133"/>
      <c r="BWC73" s="134"/>
      <c r="BWI73" s="133"/>
      <c r="BWJ73" s="134"/>
      <c r="BWP73" s="133"/>
      <c r="BWQ73" s="134"/>
      <c r="BWW73" s="133"/>
      <c r="BWX73" s="134"/>
      <c r="BXD73" s="133"/>
      <c r="BXE73" s="134"/>
      <c r="BXK73" s="133"/>
      <c r="BXL73" s="134"/>
      <c r="BXR73" s="133"/>
      <c r="BXS73" s="134"/>
      <c r="BXY73" s="133"/>
      <c r="BXZ73" s="134"/>
      <c r="BYF73" s="133"/>
      <c r="BYG73" s="134"/>
      <c r="BYM73" s="133"/>
      <c r="BYN73" s="134"/>
      <c r="BYT73" s="133"/>
      <c r="BYU73" s="134"/>
      <c r="BZA73" s="133"/>
      <c r="BZB73" s="134"/>
      <c r="BZH73" s="133"/>
      <c r="BZI73" s="134"/>
      <c r="BZO73" s="133"/>
      <c r="BZP73" s="134"/>
      <c r="BZV73" s="133"/>
      <c r="BZW73" s="134"/>
      <c r="CAC73" s="133"/>
      <c r="CAD73" s="134"/>
      <c r="CAJ73" s="133"/>
      <c r="CAK73" s="134"/>
      <c r="CAQ73" s="133"/>
      <c r="CAR73" s="134"/>
      <c r="CAX73" s="133"/>
      <c r="CAY73" s="134"/>
      <c r="CBE73" s="133"/>
      <c r="CBF73" s="134"/>
      <c r="CBL73" s="133"/>
      <c r="CBM73" s="134"/>
      <c r="CBS73" s="133"/>
      <c r="CBT73" s="134"/>
      <c r="CBZ73" s="133"/>
      <c r="CCA73" s="134"/>
      <c r="CCG73" s="133"/>
      <c r="CCH73" s="134"/>
      <c r="CCN73" s="133"/>
      <c r="CCO73" s="134"/>
      <c r="CCU73" s="133"/>
      <c r="CCV73" s="134"/>
      <c r="CDB73" s="133"/>
      <c r="CDC73" s="134"/>
      <c r="CDI73" s="133"/>
      <c r="CDJ73" s="134"/>
      <c r="CDP73" s="133"/>
      <c r="CDQ73" s="134"/>
      <c r="CDW73" s="133"/>
      <c r="CDX73" s="134"/>
      <c r="CED73" s="133"/>
      <c r="CEE73" s="134"/>
      <c r="CEK73" s="133"/>
      <c r="CEL73" s="134"/>
      <c r="CER73" s="133"/>
      <c r="CES73" s="134"/>
      <c r="CEY73" s="133"/>
      <c r="CEZ73" s="134"/>
      <c r="CFF73" s="133"/>
      <c r="CFG73" s="134"/>
      <c r="CFM73" s="133"/>
      <c r="CFN73" s="134"/>
      <c r="CFT73" s="133"/>
      <c r="CFU73" s="134"/>
      <c r="CGA73" s="133"/>
      <c r="CGB73" s="134"/>
      <c r="CGH73" s="133"/>
      <c r="CGI73" s="134"/>
      <c r="CGO73" s="133"/>
      <c r="CGP73" s="134"/>
      <c r="CGV73" s="133"/>
      <c r="CGW73" s="134"/>
      <c r="CHC73" s="133"/>
      <c r="CHD73" s="134"/>
      <c r="CHJ73" s="133"/>
      <c r="CHK73" s="134"/>
      <c r="CHQ73" s="133"/>
      <c r="CHR73" s="134"/>
      <c r="CHX73" s="133"/>
      <c r="CHY73" s="134"/>
      <c r="CIE73" s="133"/>
      <c r="CIF73" s="134"/>
      <c r="CIL73" s="133"/>
      <c r="CIM73" s="134"/>
      <c r="CIS73" s="133"/>
      <c r="CIT73" s="134"/>
      <c r="CIZ73" s="133"/>
      <c r="CJA73" s="134"/>
      <c r="CJG73" s="133"/>
      <c r="CJH73" s="134"/>
      <c r="CJN73" s="133"/>
      <c r="CJO73" s="134"/>
      <c r="CJU73" s="133"/>
      <c r="CJV73" s="134"/>
      <c r="CKB73" s="133"/>
      <c r="CKC73" s="134"/>
      <c r="CKI73" s="133"/>
      <c r="CKJ73" s="134"/>
      <c r="CKP73" s="133"/>
      <c r="CKQ73" s="134"/>
      <c r="CKW73" s="133"/>
      <c r="CKX73" s="134"/>
      <c r="CLD73" s="133"/>
      <c r="CLE73" s="134"/>
      <c r="CLK73" s="133"/>
      <c r="CLL73" s="134"/>
      <c r="CLR73" s="133"/>
      <c r="CLS73" s="134"/>
      <c r="CLY73" s="133"/>
      <c r="CLZ73" s="134"/>
      <c r="CMF73" s="133"/>
      <c r="CMG73" s="134"/>
      <c r="CMM73" s="133"/>
      <c r="CMN73" s="134"/>
      <c r="CMT73" s="133"/>
      <c r="CMU73" s="134"/>
      <c r="CNA73" s="133"/>
      <c r="CNB73" s="134"/>
      <c r="CNH73" s="133"/>
      <c r="CNI73" s="134"/>
      <c r="CNO73" s="133"/>
      <c r="CNP73" s="134"/>
      <c r="CNV73" s="133"/>
      <c r="CNW73" s="134"/>
      <c r="COC73" s="133"/>
      <c r="COD73" s="134"/>
      <c r="COJ73" s="133"/>
      <c r="COK73" s="134"/>
      <c r="COQ73" s="133"/>
      <c r="COR73" s="134"/>
      <c r="COX73" s="133"/>
      <c r="COY73" s="134"/>
      <c r="CPE73" s="133"/>
      <c r="CPF73" s="134"/>
      <c r="CPL73" s="133"/>
      <c r="CPM73" s="134"/>
      <c r="CPS73" s="133"/>
      <c r="CPT73" s="134"/>
      <c r="CPZ73" s="133"/>
      <c r="CQA73" s="134"/>
      <c r="CQG73" s="133"/>
      <c r="CQH73" s="134"/>
      <c r="CQN73" s="133"/>
      <c r="CQO73" s="134"/>
      <c r="CQU73" s="133"/>
      <c r="CQV73" s="134"/>
      <c r="CRB73" s="133"/>
      <c r="CRC73" s="134"/>
      <c r="CRI73" s="133"/>
      <c r="CRJ73" s="134"/>
      <c r="CRP73" s="133"/>
      <c r="CRQ73" s="134"/>
      <c r="CRW73" s="133"/>
      <c r="CRX73" s="134"/>
      <c r="CSD73" s="133"/>
      <c r="CSE73" s="134"/>
      <c r="CSK73" s="133"/>
      <c r="CSL73" s="134"/>
      <c r="CSR73" s="133"/>
      <c r="CSS73" s="134"/>
      <c r="CSY73" s="133"/>
      <c r="CSZ73" s="134"/>
      <c r="CTF73" s="133"/>
      <c r="CTG73" s="134"/>
      <c r="CTM73" s="133"/>
      <c r="CTN73" s="134"/>
      <c r="CTT73" s="133"/>
      <c r="CTU73" s="134"/>
      <c r="CUA73" s="133"/>
      <c r="CUB73" s="134"/>
      <c r="CUH73" s="133"/>
      <c r="CUI73" s="134"/>
      <c r="CUO73" s="133"/>
      <c r="CUP73" s="134"/>
      <c r="CUV73" s="133"/>
      <c r="CUW73" s="134"/>
      <c r="CVC73" s="133"/>
      <c r="CVD73" s="134"/>
      <c r="CVJ73" s="133"/>
      <c r="CVK73" s="134"/>
      <c r="CVQ73" s="133"/>
      <c r="CVR73" s="134"/>
      <c r="CVX73" s="133"/>
      <c r="CVY73" s="134"/>
      <c r="CWE73" s="133"/>
      <c r="CWF73" s="134"/>
      <c r="CWL73" s="133"/>
      <c r="CWM73" s="134"/>
      <c r="CWS73" s="133"/>
      <c r="CWT73" s="134"/>
      <c r="CWZ73" s="133"/>
      <c r="CXA73" s="134"/>
      <c r="CXG73" s="133"/>
      <c r="CXH73" s="134"/>
      <c r="CXN73" s="133"/>
      <c r="CXO73" s="134"/>
      <c r="CXU73" s="133"/>
      <c r="CXV73" s="134"/>
      <c r="CYB73" s="133"/>
      <c r="CYC73" s="134"/>
      <c r="CYI73" s="133"/>
      <c r="CYJ73" s="134"/>
      <c r="CYP73" s="133"/>
      <c r="CYQ73" s="134"/>
      <c r="CYW73" s="133"/>
      <c r="CYX73" s="134"/>
      <c r="CZD73" s="133"/>
      <c r="CZE73" s="134"/>
      <c r="CZK73" s="133"/>
      <c r="CZL73" s="134"/>
      <c r="CZR73" s="133"/>
      <c r="CZS73" s="134"/>
      <c r="CZY73" s="133"/>
      <c r="CZZ73" s="134"/>
      <c r="DAF73" s="133"/>
      <c r="DAG73" s="134"/>
      <c r="DAM73" s="133"/>
      <c r="DAN73" s="134"/>
      <c r="DAT73" s="133"/>
      <c r="DAU73" s="134"/>
      <c r="DBA73" s="133"/>
      <c r="DBB73" s="134"/>
      <c r="DBH73" s="133"/>
      <c r="DBI73" s="134"/>
      <c r="DBO73" s="133"/>
      <c r="DBP73" s="134"/>
      <c r="DBV73" s="133"/>
      <c r="DBW73" s="134"/>
      <c r="DCC73" s="133"/>
      <c r="DCD73" s="134"/>
      <c r="DCJ73" s="133"/>
      <c r="DCK73" s="134"/>
      <c r="DCQ73" s="133"/>
      <c r="DCR73" s="134"/>
      <c r="DCX73" s="133"/>
      <c r="DCY73" s="134"/>
      <c r="DDE73" s="133"/>
      <c r="DDF73" s="134"/>
      <c r="DDL73" s="133"/>
      <c r="DDM73" s="134"/>
      <c r="DDS73" s="133"/>
      <c r="DDT73" s="134"/>
      <c r="DDZ73" s="133"/>
      <c r="DEA73" s="134"/>
      <c r="DEG73" s="133"/>
      <c r="DEH73" s="134"/>
      <c r="DEN73" s="133"/>
      <c r="DEO73" s="134"/>
      <c r="DEU73" s="133"/>
      <c r="DEV73" s="134"/>
      <c r="DFB73" s="133"/>
      <c r="DFC73" s="134"/>
      <c r="DFI73" s="133"/>
      <c r="DFJ73" s="134"/>
      <c r="DFP73" s="133"/>
      <c r="DFQ73" s="134"/>
      <c r="DFW73" s="133"/>
      <c r="DFX73" s="134"/>
      <c r="DGD73" s="133"/>
      <c r="DGE73" s="134"/>
      <c r="DGK73" s="133"/>
      <c r="DGL73" s="134"/>
      <c r="DGR73" s="133"/>
      <c r="DGS73" s="134"/>
      <c r="DGY73" s="133"/>
      <c r="DGZ73" s="134"/>
      <c r="DHF73" s="133"/>
      <c r="DHG73" s="134"/>
      <c r="DHM73" s="133"/>
      <c r="DHN73" s="134"/>
      <c r="DHT73" s="133"/>
      <c r="DHU73" s="134"/>
      <c r="DIA73" s="133"/>
      <c r="DIB73" s="134"/>
      <c r="DIH73" s="133"/>
      <c r="DII73" s="134"/>
      <c r="DIO73" s="133"/>
      <c r="DIP73" s="134"/>
      <c r="DIV73" s="133"/>
      <c r="DIW73" s="134"/>
      <c r="DJC73" s="133"/>
      <c r="DJD73" s="134"/>
      <c r="DJJ73" s="133"/>
      <c r="DJK73" s="134"/>
      <c r="DJQ73" s="133"/>
      <c r="DJR73" s="134"/>
      <c r="DJX73" s="133"/>
      <c r="DJY73" s="134"/>
      <c r="DKE73" s="133"/>
      <c r="DKF73" s="134"/>
      <c r="DKL73" s="133"/>
      <c r="DKM73" s="134"/>
      <c r="DKS73" s="133"/>
      <c r="DKT73" s="134"/>
      <c r="DKZ73" s="133"/>
      <c r="DLA73" s="134"/>
      <c r="DLG73" s="133"/>
      <c r="DLH73" s="134"/>
      <c r="DLN73" s="133"/>
      <c r="DLO73" s="134"/>
      <c r="DLU73" s="133"/>
      <c r="DLV73" s="134"/>
      <c r="DMB73" s="133"/>
      <c r="DMC73" s="134"/>
      <c r="DMI73" s="133"/>
      <c r="DMJ73" s="134"/>
      <c r="DMP73" s="133"/>
      <c r="DMQ73" s="134"/>
      <c r="DMW73" s="133"/>
      <c r="DMX73" s="134"/>
      <c r="DND73" s="133"/>
      <c r="DNE73" s="134"/>
      <c r="DNK73" s="133"/>
      <c r="DNL73" s="134"/>
      <c r="DNR73" s="133"/>
      <c r="DNS73" s="134"/>
      <c r="DNY73" s="133"/>
      <c r="DNZ73" s="134"/>
      <c r="DOF73" s="133"/>
      <c r="DOG73" s="134"/>
      <c r="DOM73" s="133"/>
      <c r="DON73" s="134"/>
      <c r="DOT73" s="133"/>
      <c r="DOU73" s="134"/>
      <c r="DPA73" s="133"/>
      <c r="DPB73" s="134"/>
      <c r="DPH73" s="133"/>
      <c r="DPI73" s="134"/>
      <c r="DPO73" s="133"/>
      <c r="DPP73" s="134"/>
      <c r="DPV73" s="133"/>
      <c r="DPW73" s="134"/>
      <c r="DQC73" s="133"/>
      <c r="DQD73" s="134"/>
      <c r="DQJ73" s="133"/>
      <c r="DQK73" s="134"/>
      <c r="DQQ73" s="133"/>
      <c r="DQR73" s="134"/>
      <c r="DQX73" s="133"/>
      <c r="DQY73" s="134"/>
      <c r="DRE73" s="133"/>
      <c r="DRF73" s="134"/>
      <c r="DRL73" s="133"/>
      <c r="DRM73" s="134"/>
      <c r="DRS73" s="133"/>
      <c r="DRT73" s="134"/>
      <c r="DRZ73" s="133"/>
      <c r="DSA73" s="134"/>
      <c r="DSG73" s="133"/>
      <c r="DSH73" s="134"/>
      <c r="DSN73" s="133"/>
      <c r="DSO73" s="134"/>
      <c r="DSU73" s="133"/>
      <c r="DSV73" s="134"/>
      <c r="DTB73" s="133"/>
      <c r="DTC73" s="134"/>
      <c r="DTI73" s="133"/>
      <c r="DTJ73" s="134"/>
      <c r="DTP73" s="133"/>
      <c r="DTQ73" s="134"/>
      <c r="DTW73" s="133"/>
      <c r="DTX73" s="134"/>
      <c r="DUD73" s="133"/>
      <c r="DUE73" s="134"/>
      <c r="DUK73" s="133"/>
      <c r="DUL73" s="134"/>
      <c r="DUR73" s="133"/>
      <c r="DUS73" s="134"/>
      <c r="DUY73" s="133"/>
      <c r="DUZ73" s="134"/>
      <c r="DVF73" s="133"/>
      <c r="DVG73" s="134"/>
      <c r="DVM73" s="133"/>
      <c r="DVN73" s="134"/>
      <c r="DVT73" s="133"/>
      <c r="DVU73" s="134"/>
      <c r="DWA73" s="133"/>
      <c r="DWB73" s="134"/>
      <c r="DWH73" s="133"/>
      <c r="DWI73" s="134"/>
      <c r="DWO73" s="133"/>
      <c r="DWP73" s="134"/>
      <c r="DWV73" s="133"/>
      <c r="DWW73" s="134"/>
      <c r="DXC73" s="133"/>
      <c r="DXD73" s="134"/>
      <c r="DXJ73" s="133"/>
      <c r="DXK73" s="134"/>
      <c r="DXQ73" s="133"/>
      <c r="DXR73" s="134"/>
      <c r="DXX73" s="133"/>
      <c r="DXY73" s="134"/>
      <c r="DYE73" s="133"/>
      <c r="DYF73" s="134"/>
      <c r="DYL73" s="133"/>
      <c r="DYM73" s="134"/>
      <c r="DYS73" s="133"/>
      <c r="DYT73" s="134"/>
      <c r="DYZ73" s="133"/>
      <c r="DZA73" s="134"/>
      <c r="DZG73" s="133"/>
      <c r="DZH73" s="134"/>
      <c r="DZN73" s="133"/>
      <c r="DZO73" s="134"/>
      <c r="DZU73" s="133"/>
      <c r="DZV73" s="134"/>
      <c r="EAB73" s="133"/>
      <c r="EAC73" s="134"/>
      <c r="EAI73" s="133"/>
      <c r="EAJ73" s="134"/>
      <c r="EAP73" s="133"/>
      <c r="EAQ73" s="134"/>
      <c r="EAW73" s="133"/>
      <c r="EAX73" s="134"/>
      <c r="EBD73" s="133"/>
      <c r="EBE73" s="134"/>
      <c r="EBK73" s="133"/>
      <c r="EBL73" s="134"/>
      <c r="EBR73" s="133"/>
      <c r="EBS73" s="134"/>
      <c r="EBY73" s="133"/>
      <c r="EBZ73" s="134"/>
      <c r="ECF73" s="133"/>
      <c r="ECG73" s="134"/>
      <c r="ECM73" s="133"/>
      <c r="ECN73" s="134"/>
      <c r="ECT73" s="133"/>
      <c r="ECU73" s="134"/>
      <c r="EDA73" s="133"/>
      <c r="EDB73" s="134"/>
      <c r="EDH73" s="133"/>
      <c r="EDI73" s="134"/>
      <c r="EDO73" s="133"/>
      <c r="EDP73" s="134"/>
      <c r="EDV73" s="133"/>
      <c r="EDW73" s="134"/>
      <c r="EEC73" s="133"/>
      <c r="EED73" s="134"/>
      <c r="EEJ73" s="133"/>
      <c r="EEK73" s="134"/>
      <c r="EEQ73" s="133"/>
      <c r="EER73" s="134"/>
      <c r="EEX73" s="133"/>
      <c r="EEY73" s="134"/>
      <c r="EFE73" s="133"/>
      <c r="EFF73" s="134"/>
      <c r="EFL73" s="133"/>
      <c r="EFM73" s="134"/>
      <c r="EFS73" s="133"/>
      <c r="EFT73" s="134"/>
      <c r="EFZ73" s="133"/>
      <c r="EGA73" s="134"/>
      <c r="EGG73" s="133"/>
      <c r="EGH73" s="134"/>
      <c r="EGN73" s="133"/>
      <c r="EGO73" s="134"/>
      <c r="EGU73" s="133"/>
      <c r="EGV73" s="134"/>
      <c r="EHB73" s="133"/>
      <c r="EHC73" s="134"/>
      <c r="EHI73" s="133"/>
      <c r="EHJ73" s="134"/>
      <c r="EHP73" s="133"/>
      <c r="EHQ73" s="134"/>
      <c r="EHW73" s="133"/>
      <c r="EHX73" s="134"/>
      <c r="EID73" s="133"/>
      <c r="EIE73" s="134"/>
      <c r="EIK73" s="133"/>
      <c r="EIL73" s="134"/>
      <c r="EIR73" s="133"/>
      <c r="EIS73" s="134"/>
      <c r="EIY73" s="133"/>
      <c r="EIZ73" s="134"/>
      <c r="EJF73" s="133"/>
      <c r="EJG73" s="134"/>
      <c r="EJM73" s="133"/>
      <c r="EJN73" s="134"/>
      <c r="EJT73" s="133"/>
      <c r="EJU73" s="134"/>
      <c r="EKA73" s="133"/>
      <c r="EKB73" s="134"/>
      <c r="EKH73" s="133"/>
      <c r="EKI73" s="134"/>
      <c r="EKO73" s="133"/>
      <c r="EKP73" s="134"/>
      <c r="EKV73" s="133"/>
      <c r="EKW73" s="134"/>
      <c r="ELC73" s="133"/>
      <c r="ELD73" s="134"/>
      <c r="ELJ73" s="133"/>
      <c r="ELK73" s="134"/>
      <c r="ELQ73" s="133"/>
      <c r="ELR73" s="134"/>
      <c r="ELX73" s="133"/>
      <c r="ELY73" s="134"/>
      <c r="EME73" s="133"/>
      <c r="EMF73" s="134"/>
      <c r="EML73" s="133"/>
      <c r="EMM73" s="134"/>
      <c r="EMS73" s="133"/>
      <c r="EMT73" s="134"/>
      <c r="EMZ73" s="133"/>
      <c r="ENA73" s="134"/>
      <c r="ENG73" s="133"/>
      <c r="ENH73" s="134"/>
      <c r="ENN73" s="133"/>
      <c r="ENO73" s="134"/>
      <c r="ENU73" s="133"/>
      <c r="ENV73" s="134"/>
      <c r="EOB73" s="133"/>
      <c r="EOC73" s="134"/>
      <c r="EOI73" s="133"/>
      <c r="EOJ73" s="134"/>
      <c r="EOP73" s="133"/>
      <c r="EOQ73" s="134"/>
      <c r="EOW73" s="133"/>
      <c r="EOX73" s="134"/>
      <c r="EPD73" s="133"/>
      <c r="EPE73" s="134"/>
      <c r="EPK73" s="133"/>
      <c r="EPL73" s="134"/>
      <c r="EPR73" s="133"/>
      <c r="EPS73" s="134"/>
      <c r="EPY73" s="133"/>
      <c r="EPZ73" s="134"/>
      <c r="EQF73" s="133"/>
      <c r="EQG73" s="134"/>
      <c r="EQM73" s="133"/>
      <c r="EQN73" s="134"/>
      <c r="EQT73" s="133"/>
      <c r="EQU73" s="134"/>
      <c r="ERA73" s="133"/>
      <c r="ERB73" s="134"/>
      <c r="ERH73" s="133"/>
      <c r="ERI73" s="134"/>
      <c r="ERO73" s="133"/>
      <c r="ERP73" s="134"/>
      <c r="ERV73" s="133"/>
      <c r="ERW73" s="134"/>
      <c r="ESC73" s="133"/>
      <c r="ESD73" s="134"/>
      <c r="ESJ73" s="133"/>
      <c r="ESK73" s="134"/>
      <c r="ESQ73" s="133"/>
      <c r="ESR73" s="134"/>
      <c r="ESX73" s="133"/>
      <c r="ESY73" s="134"/>
      <c r="ETE73" s="133"/>
      <c r="ETF73" s="134"/>
      <c r="ETL73" s="133"/>
      <c r="ETM73" s="134"/>
      <c r="ETS73" s="133"/>
      <c r="ETT73" s="134"/>
      <c r="ETZ73" s="133"/>
      <c r="EUA73" s="134"/>
      <c r="EUG73" s="133"/>
      <c r="EUH73" s="134"/>
      <c r="EUN73" s="133"/>
      <c r="EUO73" s="134"/>
      <c r="EUU73" s="133"/>
      <c r="EUV73" s="134"/>
      <c r="EVB73" s="133"/>
      <c r="EVC73" s="134"/>
      <c r="EVI73" s="133"/>
      <c r="EVJ73" s="134"/>
      <c r="EVP73" s="133"/>
      <c r="EVQ73" s="134"/>
      <c r="EVW73" s="133"/>
      <c r="EVX73" s="134"/>
      <c r="EWD73" s="133"/>
      <c r="EWE73" s="134"/>
      <c r="EWK73" s="133"/>
      <c r="EWL73" s="134"/>
      <c r="EWR73" s="133"/>
      <c r="EWS73" s="134"/>
      <c r="EWY73" s="133"/>
      <c r="EWZ73" s="134"/>
      <c r="EXF73" s="133"/>
      <c r="EXG73" s="134"/>
      <c r="EXM73" s="133"/>
      <c r="EXN73" s="134"/>
      <c r="EXT73" s="133"/>
      <c r="EXU73" s="134"/>
      <c r="EYA73" s="133"/>
      <c r="EYB73" s="134"/>
      <c r="EYH73" s="133"/>
      <c r="EYI73" s="134"/>
      <c r="EYO73" s="133"/>
      <c r="EYP73" s="134"/>
      <c r="EYV73" s="133"/>
      <c r="EYW73" s="134"/>
      <c r="EZC73" s="133"/>
      <c r="EZD73" s="134"/>
      <c r="EZJ73" s="133"/>
      <c r="EZK73" s="134"/>
      <c r="EZQ73" s="133"/>
      <c r="EZR73" s="134"/>
      <c r="EZX73" s="133"/>
      <c r="EZY73" s="134"/>
      <c r="FAE73" s="133"/>
      <c r="FAF73" s="134"/>
      <c r="FAL73" s="133"/>
      <c r="FAM73" s="134"/>
      <c r="FAS73" s="133"/>
      <c r="FAT73" s="134"/>
      <c r="FAZ73" s="133"/>
      <c r="FBA73" s="134"/>
      <c r="FBG73" s="133"/>
      <c r="FBH73" s="134"/>
      <c r="FBN73" s="133"/>
      <c r="FBO73" s="134"/>
      <c r="FBU73" s="133"/>
      <c r="FBV73" s="134"/>
      <c r="FCB73" s="133"/>
      <c r="FCC73" s="134"/>
      <c r="FCI73" s="133"/>
      <c r="FCJ73" s="134"/>
      <c r="FCP73" s="133"/>
      <c r="FCQ73" s="134"/>
      <c r="FCW73" s="133"/>
      <c r="FCX73" s="134"/>
      <c r="FDD73" s="133"/>
      <c r="FDE73" s="134"/>
      <c r="FDK73" s="133"/>
      <c r="FDL73" s="134"/>
      <c r="FDR73" s="133"/>
      <c r="FDS73" s="134"/>
      <c r="FDY73" s="133"/>
      <c r="FDZ73" s="134"/>
      <c r="FEF73" s="133"/>
      <c r="FEG73" s="134"/>
      <c r="FEM73" s="133"/>
      <c r="FEN73" s="134"/>
      <c r="FET73" s="133"/>
      <c r="FEU73" s="134"/>
      <c r="FFA73" s="133"/>
      <c r="FFB73" s="134"/>
      <c r="FFH73" s="133"/>
      <c r="FFI73" s="134"/>
      <c r="FFO73" s="133"/>
      <c r="FFP73" s="134"/>
      <c r="FFV73" s="133"/>
      <c r="FFW73" s="134"/>
      <c r="FGC73" s="133"/>
      <c r="FGD73" s="134"/>
      <c r="FGJ73" s="133"/>
      <c r="FGK73" s="134"/>
      <c r="FGQ73" s="133"/>
      <c r="FGR73" s="134"/>
      <c r="FGX73" s="133"/>
      <c r="FGY73" s="134"/>
      <c r="FHE73" s="133"/>
      <c r="FHF73" s="134"/>
      <c r="FHL73" s="133"/>
      <c r="FHM73" s="134"/>
      <c r="FHS73" s="133"/>
      <c r="FHT73" s="134"/>
      <c r="FHZ73" s="133"/>
      <c r="FIA73" s="134"/>
      <c r="FIG73" s="133"/>
      <c r="FIH73" s="134"/>
      <c r="FIN73" s="133"/>
      <c r="FIO73" s="134"/>
      <c r="FIU73" s="133"/>
      <c r="FIV73" s="134"/>
      <c r="FJB73" s="133"/>
      <c r="FJC73" s="134"/>
      <c r="FJI73" s="133"/>
      <c r="FJJ73" s="134"/>
      <c r="FJP73" s="133"/>
      <c r="FJQ73" s="134"/>
      <c r="FJW73" s="133"/>
      <c r="FJX73" s="134"/>
      <c r="FKD73" s="133"/>
      <c r="FKE73" s="134"/>
      <c r="FKK73" s="133"/>
      <c r="FKL73" s="134"/>
      <c r="FKR73" s="133"/>
      <c r="FKS73" s="134"/>
      <c r="FKY73" s="133"/>
      <c r="FKZ73" s="134"/>
      <c r="FLF73" s="133"/>
      <c r="FLG73" s="134"/>
      <c r="FLM73" s="133"/>
      <c r="FLN73" s="134"/>
      <c r="FLT73" s="133"/>
      <c r="FLU73" s="134"/>
      <c r="FMA73" s="133"/>
      <c r="FMB73" s="134"/>
      <c r="FMH73" s="133"/>
      <c r="FMI73" s="134"/>
      <c r="FMO73" s="133"/>
      <c r="FMP73" s="134"/>
      <c r="FMV73" s="133"/>
      <c r="FMW73" s="134"/>
      <c r="FNC73" s="133"/>
      <c r="FND73" s="134"/>
      <c r="FNJ73" s="133"/>
      <c r="FNK73" s="134"/>
      <c r="FNQ73" s="133"/>
      <c r="FNR73" s="134"/>
      <c r="FNX73" s="133"/>
      <c r="FNY73" s="134"/>
      <c r="FOE73" s="133"/>
      <c r="FOF73" s="134"/>
      <c r="FOL73" s="133"/>
      <c r="FOM73" s="134"/>
      <c r="FOS73" s="133"/>
      <c r="FOT73" s="134"/>
      <c r="FOZ73" s="133"/>
      <c r="FPA73" s="134"/>
      <c r="FPG73" s="133"/>
      <c r="FPH73" s="134"/>
      <c r="FPN73" s="133"/>
      <c r="FPO73" s="134"/>
      <c r="FPU73" s="133"/>
      <c r="FPV73" s="134"/>
      <c r="FQB73" s="133"/>
      <c r="FQC73" s="134"/>
      <c r="FQI73" s="133"/>
      <c r="FQJ73" s="134"/>
      <c r="FQP73" s="133"/>
      <c r="FQQ73" s="134"/>
      <c r="FQW73" s="133"/>
      <c r="FQX73" s="134"/>
      <c r="FRD73" s="133"/>
      <c r="FRE73" s="134"/>
      <c r="FRK73" s="133"/>
      <c r="FRL73" s="134"/>
      <c r="FRR73" s="133"/>
      <c r="FRS73" s="134"/>
      <c r="FRY73" s="133"/>
      <c r="FRZ73" s="134"/>
      <c r="FSF73" s="133"/>
      <c r="FSG73" s="134"/>
      <c r="FSM73" s="133"/>
      <c r="FSN73" s="134"/>
      <c r="FST73" s="133"/>
      <c r="FSU73" s="134"/>
      <c r="FTA73" s="133"/>
      <c r="FTB73" s="134"/>
      <c r="FTH73" s="133"/>
      <c r="FTI73" s="134"/>
      <c r="FTO73" s="133"/>
      <c r="FTP73" s="134"/>
      <c r="FTV73" s="133"/>
      <c r="FTW73" s="134"/>
      <c r="FUC73" s="133"/>
      <c r="FUD73" s="134"/>
      <c r="FUJ73" s="133"/>
      <c r="FUK73" s="134"/>
      <c r="FUQ73" s="133"/>
      <c r="FUR73" s="134"/>
      <c r="FUX73" s="133"/>
      <c r="FUY73" s="134"/>
      <c r="FVE73" s="133"/>
      <c r="FVF73" s="134"/>
      <c r="FVL73" s="133"/>
      <c r="FVM73" s="134"/>
      <c r="FVS73" s="133"/>
      <c r="FVT73" s="134"/>
      <c r="FVZ73" s="133"/>
      <c r="FWA73" s="134"/>
      <c r="FWG73" s="133"/>
      <c r="FWH73" s="134"/>
      <c r="FWN73" s="133"/>
      <c r="FWO73" s="134"/>
      <c r="FWU73" s="133"/>
      <c r="FWV73" s="134"/>
      <c r="FXB73" s="133"/>
      <c r="FXC73" s="134"/>
      <c r="FXI73" s="133"/>
      <c r="FXJ73" s="134"/>
      <c r="FXP73" s="133"/>
      <c r="FXQ73" s="134"/>
      <c r="FXW73" s="133"/>
      <c r="FXX73" s="134"/>
      <c r="FYD73" s="133"/>
      <c r="FYE73" s="134"/>
      <c r="FYK73" s="133"/>
      <c r="FYL73" s="134"/>
      <c r="FYR73" s="133"/>
      <c r="FYS73" s="134"/>
      <c r="FYY73" s="133"/>
      <c r="FYZ73" s="134"/>
      <c r="FZF73" s="133"/>
      <c r="FZG73" s="134"/>
      <c r="FZM73" s="133"/>
      <c r="FZN73" s="134"/>
      <c r="FZT73" s="133"/>
      <c r="FZU73" s="134"/>
      <c r="GAA73" s="133"/>
      <c r="GAB73" s="134"/>
      <c r="GAH73" s="133"/>
      <c r="GAI73" s="134"/>
      <c r="GAO73" s="133"/>
      <c r="GAP73" s="134"/>
      <c r="GAV73" s="133"/>
      <c r="GAW73" s="134"/>
      <c r="GBC73" s="133"/>
      <c r="GBD73" s="134"/>
      <c r="GBJ73" s="133"/>
      <c r="GBK73" s="134"/>
      <c r="GBQ73" s="133"/>
      <c r="GBR73" s="134"/>
      <c r="GBX73" s="133"/>
      <c r="GBY73" s="134"/>
      <c r="GCE73" s="133"/>
      <c r="GCF73" s="134"/>
      <c r="GCL73" s="133"/>
      <c r="GCM73" s="134"/>
      <c r="GCS73" s="133"/>
      <c r="GCT73" s="134"/>
      <c r="GCZ73" s="133"/>
      <c r="GDA73" s="134"/>
      <c r="GDG73" s="133"/>
      <c r="GDH73" s="134"/>
      <c r="GDN73" s="133"/>
      <c r="GDO73" s="134"/>
      <c r="GDU73" s="133"/>
      <c r="GDV73" s="134"/>
      <c r="GEB73" s="133"/>
      <c r="GEC73" s="134"/>
      <c r="GEI73" s="133"/>
      <c r="GEJ73" s="134"/>
      <c r="GEP73" s="133"/>
      <c r="GEQ73" s="134"/>
      <c r="GEW73" s="133"/>
      <c r="GEX73" s="134"/>
      <c r="GFD73" s="133"/>
      <c r="GFE73" s="134"/>
      <c r="GFK73" s="133"/>
      <c r="GFL73" s="134"/>
      <c r="GFR73" s="133"/>
      <c r="GFS73" s="134"/>
      <c r="GFY73" s="133"/>
      <c r="GFZ73" s="134"/>
      <c r="GGF73" s="133"/>
      <c r="GGG73" s="134"/>
      <c r="GGM73" s="133"/>
      <c r="GGN73" s="134"/>
      <c r="GGT73" s="133"/>
      <c r="GGU73" s="134"/>
      <c r="GHA73" s="133"/>
      <c r="GHB73" s="134"/>
      <c r="GHH73" s="133"/>
      <c r="GHI73" s="134"/>
      <c r="GHO73" s="133"/>
      <c r="GHP73" s="134"/>
      <c r="GHV73" s="133"/>
      <c r="GHW73" s="134"/>
      <c r="GIC73" s="133"/>
      <c r="GID73" s="134"/>
      <c r="GIJ73" s="133"/>
      <c r="GIK73" s="134"/>
      <c r="GIQ73" s="133"/>
      <c r="GIR73" s="134"/>
      <c r="GIX73" s="133"/>
      <c r="GIY73" s="134"/>
      <c r="GJE73" s="133"/>
      <c r="GJF73" s="134"/>
      <c r="GJL73" s="133"/>
      <c r="GJM73" s="134"/>
      <c r="GJS73" s="133"/>
      <c r="GJT73" s="134"/>
      <c r="GJZ73" s="133"/>
      <c r="GKA73" s="134"/>
      <c r="GKG73" s="133"/>
      <c r="GKH73" s="134"/>
      <c r="GKN73" s="133"/>
      <c r="GKO73" s="134"/>
      <c r="GKU73" s="133"/>
      <c r="GKV73" s="134"/>
      <c r="GLB73" s="133"/>
      <c r="GLC73" s="134"/>
      <c r="GLI73" s="133"/>
      <c r="GLJ73" s="134"/>
      <c r="GLP73" s="133"/>
      <c r="GLQ73" s="134"/>
      <c r="GLW73" s="133"/>
      <c r="GLX73" s="134"/>
      <c r="GMD73" s="133"/>
      <c r="GME73" s="134"/>
      <c r="GMK73" s="133"/>
      <c r="GML73" s="134"/>
      <c r="GMR73" s="133"/>
      <c r="GMS73" s="134"/>
      <c r="GMY73" s="133"/>
      <c r="GMZ73" s="134"/>
      <c r="GNF73" s="133"/>
      <c r="GNG73" s="134"/>
      <c r="GNM73" s="133"/>
      <c r="GNN73" s="134"/>
      <c r="GNT73" s="133"/>
      <c r="GNU73" s="134"/>
      <c r="GOA73" s="133"/>
      <c r="GOB73" s="134"/>
      <c r="GOH73" s="133"/>
      <c r="GOI73" s="134"/>
      <c r="GOO73" s="133"/>
      <c r="GOP73" s="134"/>
      <c r="GOV73" s="133"/>
      <c r="GOW73" s="134"/>
      <c r="GPC73" s="133"/>
      <c r="GPD73" s="134"/>
      <c r="GPJ73" s="133"/>
      <c r="GPK73" s="134"/>
      <c r="GPQ73" s="133"/>
      <c r="GPR73" s="134"/>
      <c r="GPX73" s="133"/>
      <c r="GPY73" s="134"/>
      <c r="GQE73" s="133"/>
      <c r="GQF73" s="134"/>
      <c r="GQL73" s="133"/>
      <c r="GQM73" s="134"/>
      <c r="GQS73" s="133"/>
      <c r="GQT73" s="134"/>
      <c r="GQZ73" s="133"/>
      <c r="GRA73" s="134"/>
      <c r="GRG73" s="133"/>
      <c r="GRH73" s="134"/>
      <c r="GRN73" s="133"/>
      <c r="GRO73" s="134"/>
      <c r="GRU73" s="133"/>
      <c r="GRV73" s="134"/>
      <c r="GSB73" s="133"/>
      <c r="GSC73" s="134"/>
      <c r="GSI73" s="133"/>
      <c r="GSJ73" s="134"/>
      <c r="GSP73" s="133"/>
      <c r="GSQ73" s="134"/>
      <c r="GSW73" s="133"/>
      <c r="GSX73" s="134"/>
      <c r="GTD73" s="133"/>
      <c r="GTE73" s="134"/>
      <c r="GTK73" s="133"/>
      <c r="GTL73" s="134"/>
      <c r="GTR73" s="133"/>
      <c r="GTS73" s="134"/>
      <c r="GTY73" s="133"/>
      <c r="GTZ73" s="134"/>
      <c r="GUF73" s="133"/>
      <c r="GUG73" s="134"/>
      <c r="GUM73" s="133"/>
      <c r="GUN73" s="134"/>
      <c r="GUT73" s="133"/>
      <c r="GUU73" s="134"/>
      <c r="GVA73" s="133"/>
      <c r="GVB73" s="134"/>
      <c r="GVH73" s="133"/>
      <c r="GVI73" s="134"/>
      <c r="GVO73" s="133"/>
      <c r="GVP73" s="134"/>
      <c r="GVV73" s="133"/>
      <c r="GVW73" s="134"/>
      <c r="GWC73" s="133"/>
      <c r="GWD73" s="134"/>
      <c r="GWJ73" s="133"/>
      <c r="GWK73" s="134"/>
      <c r="GWQ73" s="133"/>
      <c r="GWR73" s="134"/>
      <c r="GWX73" s="133"/>
      <c r="GWY73" s="134"/>
      <c r="GXE73" s="133"/>
      <c r="GXF73" s="134"/>
      <c r="GXL73" s="133"/>
      <c r="GXM73" s="134"/>
      <c r="GXS73" s="133"/>
      <c r="GXT73" s="134"/>
      <c r="GXZ73" s="133"/>
      <c r="GYA73" s="134"/>
      <c r="GYG73" s="133"/>
      <c r="GYH73" s="134"/>
      <c r="GYN73" s="133"/>
      <c r="GYO73" s="134"/>
      <c r="GYU73" s="133"/>
      <c r="GYV73" s="134"/>
      <c r="GZB73" s="133"/>
      <c r="GZC73" s="134"/>
      <c r="GZI73" s="133"/>
      <c r="GZJ73" s="134"/>
      <c r="GZP73" s="133"/>
      <c r="GZQ73" s="134"/>
      <c r="GZW73" s="133"/>
      <c r="GZX73" s="134"/>
      <c r="HAD73" s="133"/>
      <c r="HAE73" s="134"/>
      <c r="HAK73" s="133"/>
      <c r="HAL73" s="134"/>
      <c r="HAR73" s="133"/>
      <c r="HAS73" s="134"/>
      <c r="HAY73" s="133"/>
      <c r="HAZ73" s="134"/>
      <c r="HBF73" s="133"/>
      <c r="HBG73" s="134"/>
      <c r="HBM73" s="133"/>
      <c r="HBN73" s="134"/>
      <c r="HBT73" s="133"/>
      <c r="HBU73" s="134"/>
      <c r="HCA73" s="133"/>
      <c r="HCB73" s="134"/>
      <c r="HCH73" s="133"/>
      <c r="HCI73" s="134"/>
      <c r="HCO73" s="133"/>
      <c r="HCP73" s="134"/>
      <c r="HCV73" s="133"/>
      <c r="HCW73" s="134"/>
      <c r="HDC73" s="133"/>
      <c r="HDD73" s="134"/>
      <c r="HDJ73" s="133"/>
      <c r="HDK73" s="134"/>
      <c r="HDQ73" s="133"/>
      <c r="HDR73" s="134"/>
      <c r="HDX73" s="133"/>
      <c r="HDY73" s="134"/>
      <c r="HEE73" s="133"/>
      <c r="HEF73" s="134"/>
      <c r="HEL73" s="133"/>
      <c r="HEM73" s="134"/>
      <c r="HES73" s="133"/>
      <c r="HET73" s="134"/>
      <c r="HEZ73" s="133"/>
      <c r="HFA73" s="134"/>
      <c r="HFG73" s="133"/>
      <c r="HFH73" s="134"/>
      <c r="HFN73" s="133"/>
      <c r="HFO73" s="134"/>
      <c r="HFU73" s="133"/>
      <c r="HFV73" s="134"/>
      <c r="HGB73" s="133"/>
      <c r="HGC73" s="134"/>
      <c r="HGI73" s="133"/>
      <c r="HGJ73" s="134"/>
      <c r="HGP73" s="133"/>
      <c r="HGQ73" s="134"/>
      <c r="HGW73" s="133"/>
      <c r="HGX73" s="134"/>
      <c r="HHD73" s="133"/>
      <c r="HHE73" s="134"/>
      <c r="HHK73" s="133"/>
      <c r="HHL73" s="134"/>
      <c r="HHR73" s="133"/>
      <c r="HHS73" s="134"/>
      <c r="HHY73" s="133"/>
      <c r="HHZ73" s="134"/>
      <c r="HIF73" s="133"/>
      <c r="HIG73" s="134"/>
      <c r="HIM73" s="133"/>
      <c r="HIN73" s="134"/>
      <c r="HIT73" s="133"/>
      <c r="HIU73" s="134"/>
      <c r="HJA73" s="133"/>
      <c r="HJB73" s="134"/>
      <c r="HJH73" s="133"/>
      <c r="HJI73" s="134"/>
      <c r="HJO73" s="133"/>
      <c r="HJP73" s="134"/>
      <c r="HJV73" s="133"/>
      <c r="HJW73" s="134"/>
      <c r="HKC73" s="133"/>
      <c r="HKD73" s="134"/>
      <c r="HKJ73" s="133"/>
      <c r="HKK73" s="134"/>
      <c r="HKQ73" s="133"/>
      <c r="HKR73" s="134"/>
      <c r="HKX73" s="133"/>
      <c r="HKY73" s="134"/>
      <c r="HLE73" s="133"/>
      <c r="HLF73" s="134"/>
      <c r="HLL73" s="133"/>
      <c r="HLM73" s="134"/>
      <c r="HLS73" s="133"/>
      <c r="HLT73" s="134"/>
      <c r="HLZ73" s="133"/>
      <c r="HMA73" s="134"/>
      <c r="HMG73" s="133"/>
      <c r="HMH73" s="134"/>
      <c r="HMN73" s="133"/>
      <c r="HMO73" s="134"/>
      <c r="HMU73" s="133"/>
      <c r="HMV73" s="134"/>
      <c r="HNB73" s="133"/>
      <c r="HNC73" s="134"/>
      <c r="HNI73" s="133"/>
      <c r="HNJ73" s="134"/>
      <c r="HNP73" s="133"/>
      <c r="HNQ73" s="134"/>
      <c r="HNW73" s="133"/>
      <c r="HNX73" s="134"/>
      <c r="HOD73" s="133"/>
      <c r="HOE73" s="134"/>
      <c r="HOK73" s="133"/>
      <c r="HOL73" s="134"/>
      <c r="HOR73" s="133"/>
      <c r="HOS73" s="134"/>
      <c r="HOY73" s="133"/>
      <c r="HOZ73" s="134"/>
      <c r="HPF73" s="133"/>
      <c r="HPG73" s="134"/>
      <c r="HPM73" s="133"/>
      <c r="HPN73" s="134"/>
      <c r="HPT73" s="133"/>
      <c r="HPU73" s="134"/>
      <c r="HQA73" s="133"/>
      <c r="HQB73" s="134"/>
      <c r="HQH73" s="133"/>
      <c r="HQI73" s="134"/>
      <c r="HQO73" s="133"/>
      <c r="HQP73" s="134"/>
      <c r="HQV73" s="133"/>
      <c r="HQW73" s="134"/>
      <c r="HRC73" s="133"/>
      <c r="HRD73" s="134"/>
      <c r="HRJ73" s="133"/>
      <c r="HRK73" s="134"/>
      <c r="HRQ73" s="133"/>
      <c r="HRR73" s="134"/>
      <c r="HRX73" s="133"/>
      <c r="HRY73" s="134"/>
      <c r="HSE73" s="133"/>
      <c r="HSF73" s="134"/>
      <c r="HSL73" s="133"/>
      <c r="HSM73" s="134"/>
      <c r="HSS73" s="133"/>
      <c r="HST73" s="134"/>
      <c r="HSZ73" s="133"/>
      <c r="HTA73" s="134"/>
      <c r="HTG73" s="133"/>
      <c r="HTH73" s="134"/>
      <c r="HTN73" s="133"/>
      <c r="HTO73" s="134"/>
      <c r="HTU73" s="133"/>
      <c r="HTV73" s="134"/>
      <c r="HUB73" s="133"/>
      <c r="HUC73" s="134"/>
      <c r="HUI73" s="133"/>
      <c r="HUJ73" s="134"/>
      <c r="HUP73" s="133"/>
      <c r="HUQ73" s="134"/>
      <c r="HUW73" s="133"/>
      <c r="HUX73" s="134"/>
      <c r="HVD73" s="133"/>
      <c r="HVE73" s="134"/>
      <c r="HVK73" s="133"/>
      <c r="HVL73" s="134"/>
      <c r="HVR73" s="133"/>
      <c r="HVS73" s="134"/>
      <c r="HVY73" s="133"/>
      <c r="HVZ73" s="134"/>
      <c r="HWF73" s="133"/>
      <c r="HWG73" s="134"/>
      <c r="HWM73" s="133"/>
      <c r="HWN73" s="134"/>
      <c r="HWT73" s="133"/>
      <c r="HWU73" s="134"/>
      <c r="HXA73" s="133"/>
      <c r="HXB73" s="134"/>
      <c r="HXH73" s="133"/>
      <c r="HXI73" s="134"/>
      <c r="HXO73" s="133"/>
      <c r="HXP73" s="134"/>
      <c r="HXV73" s="133"/>
      <c r="HXW73" s="134"/>
      <c r="HYC73" s="133"/>
      <c r="HYD73" s="134"/>
      <c r="HYJ73" s="133"/>
      <c r="HYK73" s="134"/>
      <c r="HYQ73" s="133"/>
      <c r="HYR73" s="134"/>
      <c r="HYX73" s="133"/>
      <c r="HYY73" s="134"/>
      <c r="HZE73" s="133"/>
      <c r="HZF73" s="134"/>
      <c r="HZL73" s="133"/>
      <c r="HZM73" s="134"/>
      <c r="HZS73" s="133"/>
      <c r="HZT73" s="134"/>
      <c r="HZZ73" s="133"/>
      <c r="IAA73" s="134"/>
      <c r="IAG73" s="133"/>
      <c r="IAH73" s="134"/>
      <c r="IAN73" s="133"/>
      <c r="IAO73" s="134"/>
      <c r="IAU73" s="133"/>
      <c r="IAV73" s="134"/>
      <c r="IBB73" s="133"/>
      <c r="IBC73" s="134"/>
      <c r="IBI73" s="133"/>
      <c r="IBJ73" s="134"/>
      <c r="IBP73" s="133"/>
      <c r="IBQ73" s="134"/>
      <c r="IBW73" s="133"/>
      <c r="IBX73" s="134"/>
      <c r="ICD73" s="133"/>
      <c r="ICE73" s="134"/>
      <c r="ICK73" s="133"/>
      <c r="ICL73" s="134"/>
      <c r="ICR73" s="133"/>
      <c r="ICS73" s="134"/>
      <c r="ICY73" s="133"/>
      <c r="ICZ73" s="134"/>
      <c r="IDF73" s="133"/>
      <c r="IDG73" s="134"/>
      <c r="IDM73" s="133"/>
      <c r="IDN73" s="134"/>
      <c r="IDT73" s="133"/>
      <c r="IDU73" s="134"/>
      <c r="IEA73" s="133"/>
      <c r="IEB73" s="134"/>
      <c r="IEH73" s="133"/>
      <c r="IEI73" s="134"/>
      <c r="IEO73" s="133"/>
      <c r="IEP73" s="134"/>
      <c r="IEV73" s="133"/>
      <c r="IEW73" s="134"/>
      <c r="IFC73" s="133"/>
      <c r="IFD73" s="134"/>
      <c r="IFJ73" s="133"/>
      <c r="IFK73" s="134"/>
      <c r="IFQ73" s="133"/>
      <c r="IFR73" s="134"/>
      <c r="IFX73" s="133"/>
      <c r="IFY73" s="134"/>
      <c r="IGE73" s="133"/>
      <c r="IGF73" s="134"/>
      <c r="IGL73" s="133"/>
      <c r="IGM73" s="134"/>
      <c r="IGS73" s="133"/>
      <c r="IGT73" s="134"/>
      <c r="IGZ73" s="133"/>
      <c r="IHA73" s="134"/>
      <c r="IHG73" s="133"/>
      <c r="IHH73" s="134"/>
      <c r="IHN73" s="133"/>
      <c r="IHO73" s="134"/>
      <c r="IHU73" s="133"/>
      <c r="IHV73" s="134"/>
      <c r="IIB73" s="133"/>
      <c r="IIC73" s="134"/>
      <c r="III73" s="133"/>
      <c r="IIJ73" s="134"/>
      <c r="IIP73" s="133"/>
      <c r="IIQ73" s="134"/>
      <c r="IIW73" s="133"/>
      <c r="IIX73" s="134"/>
      <c r="IJD73" s="133"/>
      <c r="IJE73" s="134"/>
      <c r="IJK73" s="133"/>
      <c r="IJL73" s="134"/>
      <c r="IJR73" s="133"/>
      <c r="IJS73" s="134"/>
      <c r="IJY73" s="133"/>
      <c r="IJZ73" s="134"/>
      <c r="IKF73" s="133"/>
      <c r="IKG73" s="134"/>
      <c r="IKM73" s="133"/>
      <c r="IKN73" s="134"/>
      <c r="IKT73" s="133"/>
      <c r="IKU73" s="134"/>
      <c r="ILA73" s="133"/>
      <c r="ILB73" s="134"/>
      <c r="ILH73" s="133"/>
      <c r="ILI73" s="134"/>
      <c r="ILO73" s="133"/>
      <c r="ILP73" s="134"/>
      <c r="ILV73" s="133"/>
      <c r="ILW73" s="134"/>
      <c r="IMC73" s="133"/>
      <c r="IMD73" s="134"/>
      <c r="IMJ73" s="133"/>
      <c r="IMK73" s="134"/>
      <c r="IMQ73" s="133"/>
      <c r="IMR73" s="134"/>
      <c r="IMX73" s="133"/>
      <c r="IMY73" s="134"/>
      <c r="INE73" s="133"/>
      <c r="INF73" s="134"/>
      <c r="INL73" s="133"/>
      <c r="INM73" s="134"/>
      <c r="INS73" s="133"/>
      <c r="INT73" s="134"/>
      <c r="INZ73" s="133"/>
      <c r="IOA73" s="134"/>
      <c r="IOG73" s="133"/>
      <c r="IOH73" s="134"/>
      <c r="ION73" s="133"/>
      <c r="IOO73" s="134"/>
      <c r="IOU73" s="133"/>
      <c r="IOV73" s="134"/>
      <c r="IPB73" s="133"/>
      <c r="IPC73" s="134"/>
      <c r="IPI73" s="133"/>
      <c r="IPJ73" s="134"/>
      <c r="IPP73" s="133"/>
      <c r="IPQ73" s="134"/>
      <c r="IPW73" s="133"/>
      <c r="IPX73" s="134"/>
      <c r="IQD73" s="133"/>
      <c r="IQE73" s="134"/>
      <c r="IQK73" s="133"/>
      <c r="IQL73" s="134"/>
      <c r="IQR73" s="133"/>
      <c r="IQS73" s="134"/>
      <c r="IQY73" s="133"/>
      <c r="IQZ73" s="134"/>
      <c r="IRF73" s="133"/>
      <c r="IRG73" s="134"/>
      <c r="IRM73" s="133"/>
      <c r="IRN73" s="134"/>
      <c r="IRT73" s="133"/>
      <c r="IRU73" s="134"/>
      <c r="ISA73" s="133"/>
      <c r="ISB73" s="134"/>
      <c r="ISH73" s="133"/>
      <c r="ISI73" s="134"/>
      <c r="ISO73" s="133"/>
      <c r="ISP73" s="134"/>
      <c r="ISV73" s="133"/>
      <c r="ISW73" s="134"/>
      <c r="ITC73" s="133"/>
      <c r="ITD73" s="134"/>
      <c r="ITJ73" s="133"/>
      <c r="ITK73" s="134"/>
      <c r="ITQ73" s="133"/>
      <c r="ITR73" s="134"/>
      <c r="ITX73" s="133"/>
      <c r="ITY73" s="134"/>
      <c r="IUE73" s="133"/>
      <c r="IUF73" s="134"/>
      <c r="IUL73" s="133"/>
      <c r="IUM73" s="134"/>
      <c r="IUS73" s="133"/>
      <c r="IUT73" s="134"/>
      <c r="IUZ73" s="133"/>
      <c r="IVA73" s="134"/>
      <c r="IVG73" s="133"/>
      <c r="IVH73" s="134"/>
      <c r="IVN73" s="133"/>
      <c r="IVO73" s="134"/>
      <c r="IVU73" s="133"/>
      <c r="IVV73" s="134"/>
      <c r="IWB73" s="133"/>
      <c r="IWC73" s="134"/>
      <c r="IWI73" s="133"/>
      <c r="IWJ73" s="134"/>
      <c r="IWP73" s="133"/>
      <c r="IWQ73" s="134"/>
      <c r="IWW73" s="133"/>
      <c r="IWX73" s="134"/>
      <c r="IXD73" s="133"/>
      <c r="IXE73" s="134"/>
      <c r="IXK73" s="133"/>
      <c r="IXL73" s="134"/>
      <c r="IXR73" s="133"/>
      <c r="IXS73" s="134"/>
      <c r="IXY73" s="133"/>
      <c r="IXZ73" s="134"/>
      <c r="IYF73" s="133"/>
      <c r="IYG73" s="134"/>
      <c r="IYM73" s="133"/>
      <c r="IYN73" s="134"/>
      <c r="IYT73" s="133"/>
      <c r="IYU73" s="134"/>
      <c r="IZA73" s="133"/>
      <c r="IZB73" s="134"/>
      <c r="IZH73" s="133"/>
      <c r="IZI73" s="134"/>
      <c r="IZO73" s="133"/>
      <c r="IZP73" s="134"/>
      <c r="IZV73" s="133"/>
      <c r="IZW73" s="134"/>
      <c r="JAC73" s="133"/>
      <c r="JAD73" s="134"/>
      <c r="JAJ73" s="133"/>
      <c r="JAK73" s="134"/>
      <c r="JAQ73" s="133"/>
      <c r="JAR73" s="134"/>
      <c r="JAX73" s="133"/>
      <c r="JAY73" s="134"/>
      <c r="JBE73" s="133"/>
      <c r="JBF73" s="134"/>
      <c r="JBL73" s="133"/>
      <c r="JBM73" s="134"/>
      <c r="JBS73" s="133"/>
      <c r="JBT73" s="134"/>
      <c r="JBZ73" s="133"/>
      <c r="JCA73" s="134"/>
      <c r="JCG73" s="133"/>
      <c r="JCH73" s="134"/>
      <c r="JCN73" s="133"/>
      <c r="JCO73" s="134"/>
      <c r="JCU73" s="133"/>
      <c r="JCV73" s="134"/>
      <c r="JDB73" s="133"/>
      <c r="JDC73" s="134"/>
      <c r="JDI73" s="133"/>
      <c r="JDJ73" s="134"/>
      <c r="JDP73" s="133"/>
      <c r="JDQ73" s="134"/>
      <c r="JDW73" s="133"/>
      <c r="JDX73" s="134"/>
      <c r="JED73" s="133"/>
      <c r="JEE73" s="134"/>
      <c r="JEK73" s="133"/>
      <c r="JEL73" s="134"/>
      <c r="JER73" s="133"/>
      <c r="JES73" s="134"/>
      <c r="JEY73" s="133"/>
      <c r="JEZ73" s="134"/>
      <c r="JFF73" s="133"/>
      <c r="JFG73" s="134"/>
      <c r="JFM73" s="133"/>
      <c r="JFN73" s="134"/>
      <c r="JFT73" s="133"/>
      <c r="JFU73" s="134"/>
      <c r="JGA73" s="133"/>
      <c r="JGB73" s="134"/>
      <c r="JGH73" s="133"/>
      <c r="JGI73" s="134"/>
      <c r="JGO73" s="133"/>
      <c r="JGP73" s="134"/>
      <c r="JGV73" s="133"/>
      <c r="JGW73" s="134"/>
      <c r="JHC73" s="133"/>
      <c r="JHD73" s="134"/>
      <c r="JHJ73" s="133"/>
      <c r="JHK73" s="134"/>
      <c r="JHQ73" s="133"/>
      <c r="JHR73" s="134"/>
      <c r="JHX73" s="133"/>
      <c r="JHY73" s="134"/>
      <c r="JIE73" s="133"/>
      <c r="JIF73" s="134"/>
      <c r="JIL73" s="133"/>
      <c r="JIM73" s="134"/>
      <c r="JIS73" s="133"/>
      <c r="JIT73" s="134"/>
      <c r="JIZ73" s="133"/>
      <c r="JJA73" s="134"/>
      <c r="JJG73" s="133"/>
      <c r="JJH73" s="134"/>
      <c r="JJN73" s="133"/>
      <c r="JJO73" s="134"/>
      <c r="JJU73" s="133"/>
      <c r="JJV73" s="134"/>
      <c r="JKB73" s="133"/>
      <c r="JKC73" s="134"/>
      <c r="JKI73" s="133"/>
      <c r="JKJ73" s="134"/>
      <c r="JKP73" s="133"/>
      <c r="JKQ73" s="134"/>
      <c r="JKW73" s="133"/>
      <c r="JKX73" s="134"/>
      <c r="JLD73" s="133"/>
      <c r="JLE73" s="134"/>
      <c r="JLK73" s="133"/>
      <c r="JLL73" s="134"/>
      <c r="JLR73" s="133"/>
      <c r="JLS73" s="134"/>
      <c r="JLY73" s="133"/>
      <c r="JLZ73" s="134"/>
      <c r="JMF73" s="133"/>
      <c r="JMG73" s="134"/>
      <c r="JMM73" s="133"/>
      <c r="JMN73" s="134"/>
      <c r="JMT73" s="133"/>
      <c r="JMU73" s="134"/>
      <c r="JNA73" s="133"/>
      <c r="JNB73" s="134"/>
      <c r="JNH73" s="133"/>
      <c r="JNI73" s="134"/>
      <c r="JNO73" s="133"/>
      <c r="JNP73" s="134"/>
      <c r="JNV73" s="133"/>
      <c r="JNW73" s="134"/>
      <c r="JOC73" s="133"/>
      <c r="JOD73" s="134"/>
      <c r="JOJ73" s="133"/>
      <c r="JOK73" s="134"/>
      <c r="JOQ73" s="133"/>
      <c r="JOR73" s="134"/>
      <c r="JOX73" s="133"/>
      <c r="JOY73" s="134"/>
      <c r="JPE73" s="133"/>
      <c r="JPF73" s="134"/>
      <c r="JPL73" s="133"/>
      <c r="JPM73" s="134"/>
      <c r="JPS73" s="133"/>
      <c r="JPT73" s="134"/>
      <c r="JPZ73" s="133"/>
      <c r="JQA73" s="134"/>
      <c r="JQG73" s="133"/>
      <c r="JQH73" s="134"/>
      <c r="JQN73" s="133"/>
      <c r="JQO73" s="134"/>
      <c r="JQU73" s="133"/>
      <c r="JQV73" s="134"/>
      <c r="JRB73" s="133"/>
      <c r="JRC73" s="134"/>
      <c r="JRI73" s="133"/>
      <c r="JRJ73" s="134"/>
      <c r="JRP73" s="133"/>
      <c r="JRQ73" s="134"/>
      <c r="JRW73" s="133"/>
      <c r="JRX73" s="134"/>
      <c r="JSD73" s="133"/>
      <c r="JSE73" s="134"/>
      <c r="JSK73" s="133"/>
      <c r="JSL73" s="134"/>
      <c r="JSR73" s="133"/>
      <c r="JSS73" s="134"/>
      <c r="JSY73" s="133"/>
      <c r="JSZ73" s="134"/>
      <c r="JTF73" s="133"/>
      <c r="JTG73" s="134"/>
      <c r="JTM73" s="133"/>
      <c r="JTN73" s="134"/>
      <c r="JTT73" s="133"/>
      <c r="JTU73" s="134"/>
      <c r="JUA73" s="133"/>
      <c r="JUB73" s="134"/>
      <c r="JUH73" s="133"/>
      <c r="JUI73" s="134"/>
      <c r="JUO73" s="133"/>
      <c r="JUP73" s="134"/>
      <c r="JUV73" s="133"/>
      <c r="JUW73" s="134"/>
      <c r="JVC73" s="133"/>
      <c r="JVD73" s="134"/>
      <c r="JVJ73" s="133"/>
      <c r="JVK73" s="134"/>
      <c r="JVQ73" s="133"/>
      <c r="JVR73" s="134"/>
      <c r="JVX73" s="133"/>
      <c r="JVY73" s="134"/>
      <c r="JWE73" s="133"/>
      <c r="JWF73" s="134"/>
      <c r="JWL73" s="133"/>
      <c r="JWM73" s="134"/>
      <c r="JWS73" s="133"/>
      <c r="JWT73" s="134"/>
      <c r="JWZ73" s="133"/>
      <c r="JXA73" s="134"/>
      <c r="JXG73" s="133"/>
      <c r="JXH73" s="134"/>
      <c r="JXN73" s="133"/>
      <c r="JXO73" s="134"/>
      <c r="JXU73" s="133"/>
      <c r="JXV73" s="134"/>
      <c r="JYB73" s="133"/>
      <c r="JYC73" s="134"/>
      <c r="JYI73" s="133"/>
      <c r="JYJ73" s="134"/>
      <c r="JYP73" s="133"/>
      <c r="JYQ73" s="134"/>
      <c r="JYW73" s="133"/>
      <c r="JYX73" s="134"/>
      <c r="JZD73" s="133"/>
      <c r="JZE73" s="134"/>
      <c r="JZK73" s="133"/>
      <c r="JZL73" s="134"/>
      <c r="JZR73" s="133"/>
      <c r="JZS73" s="134"/>
      <c r="JZY73" s="133"/>
      <c r="JZZ73" s="134"/>
      <c r="KAF73" s="133"/>
      <c r="KAG73" s="134"/>
      <c r="KAM73" s="133"/>
      <c r="KAN73" s="134"/>
      <c r="KAT73" s="133"/>
      <c r="KAU73" s="134"/>
      <c r="KBA73" s="133"/>
      <c r="KBB73" s="134"/>
      <c r="KBH73" s="133"/>
      <c r="KBI73" s="134"/>
      <c r="KBO73" s="133"/>
      <c r="KBP73" s="134"/>
      <c r="KBV73" s="133"/>
      <c r="KBW73" s="134"/>
      <c r="KCC73" s="133"/>
      <c r="KCD73" s="134"/>
      <c r="KCJ73" s="133"/>
      <c r="KCK73" s="134"/>
      <c r="KCQ73" s="133"/>
      <c r="KCR73" s="134"/>
      <c r="KCX73" s="133"/>
      <c r="KCY73" s="134"/>
      <c r="KDE73" s="133"/>
      <c r="KDF73" s="134"/>
      <c r="KDL73" s="133"/>
      <c r="KDM73" s="134"/>
      <c r="KDS73" s="133"/>
      <c r="KDT73" s="134"/>
      <c r="KDZ73" s="133"/>
      <c r="KEA73" s="134"/>
      <c r="KEG73" s="133"/>
      <c r="KEH73" s="134"/>
      <c r="KEN73" s="133"/>
      <c r="KEO73" s="134"/>
      <c r="KEU73" s="133"/>
      <c r="KEV73" s="134"/>
      <c r="KFB73" s="133"/>
      <c r="KFC73" s="134"/>
      <c r="KFI73" s="133"/>
      <c r="KFJ73" s="134"/>
      <c r="KFP73" s="133"/>
      <c r="KFQ73" s="134"/>
      <c r="KFW73" s="133"/>
      <c r="KFX73" s="134"/>
      <c r="KGD73" s="133"/>
      <c r="KGE73" s="134"/>
      <c r="KGK73" s="133"/>
      <c r="KGL73" s="134"/>
      <c r="KGR73" s="133"/>
      <c r="KGS73" s="134"/>
      <c r="KGY73" s="133"/>
      <c r="KGZ73" s="134"/>
      <c r="KHF73" s="133"/>
      <c r="KHG73" s="134"/>
      <c r="KHM73" s="133"/>
      <c r="KHN73" s="134"/>
      <c r="KHT73" s="133"/>
      <c r="KHU73" s="134"/>
      <c r="KIA73" s="133"/>
      <c r="KIB73" s="134"/>
      <c r="KIH73" s="133"/>
      <c r="KII73" s="134"/>
      <c r="KIO73" s="133"/>
      <c r="KIP73" s="134"/>
      <c r="KIV73" s="133"/>
      <c r="KIW73" s="134"/>
      <c r="KJC73" s="133"/>
      <c r="KJD73" s="134"/>
      <c r="KJJ73" s="133"/>
      <c r="KJK73" s="134"/>
      <c r="KJQ73" s="133"/>
      <c r="KJR73" s="134"/>
      <c r="KJX73" s="133"/>
      <c r="KJY73" s="134"/>
      <c r="KKE73" s="133"/>
      <c r="KKF73" s="134"/>
      <c r="KKL73" s="133"/>
      <c r="KKM73" s="134"/>
      <c r="KKS73" s="133"/>
      <c r="KKT73" s="134"/>
      <c r="KKZ73" s="133"/>
      <c r="KLA73" s="134"/>
      <c r="KLG73" s="133"/>
      <c r="KLH73" s="134"/>
      <c r="KLN73" s="133"/>
      <c r="KLO73" s="134"/>
      <c r="KLU73" s="133"/>
      <c r="KLV73" s="134"/>
      <c r="KMB73" s="133"/>
      <c r="KMC73" s="134"/>
      <c r="KMI73" s="133"/>
      <c r="KMJ73" s="134"/>
      <c r="KMP73" s="133"/>
      <c r="KMQ73" s="134"/>
      <c r="KMW73" s="133"/>
      <c r="KMX73" s="134"/>
      <c r="KND73" s="133"/>
      <c r="KNE73" s="134"/>
      <c r="KNK73" s="133"/>
      <c r="KNL73" s="134"/>
      <c r="KNR73" s="133"/>
      <c r="KNS73" s="134"/>
      <c r="KNY73" s="133"/>
      <c r="KNZ73" s="134"/>
      <c r="KOF73" s="133"/>
      <c r="KOG73" s="134"/>
      <c r="KOM73" s="133"/>
      <c r="KON73" s="134"/>
      <c r="KOT73" s="133"/>
      <c r="KOU73" s="134"/>
      <c r="KPA73" s="133"/>
      <c r="KPB73" s="134"/>
      <c r="KPH73" s="133"/>
      <c r="KPI73" s="134"/>
      <c r="KPO73" s="133"/>
      <c r="KPP73" s="134"/>
      <c r="KPV73" s="133"/>
      <c r="KPW73" s="134"/>
      <c r="KQC73" s="133"/>
      <c r="KQD73" s="134"/>
      <c r="KQJ73" s="133"/>
      <c r="KQK73" s="134"/>
      <c r="KQQ73" s="133"/>
      <c r="KQR73" s="134"/>
      <c r="KQX73" s="133"/>
      <c r="KQY73" s="134"/>
      <c r="KRE73" s="133"/>
      <c r="KRF73" s="134"/>
      <c r="KRL73" s="133"/>
      <c r="KRM73" s="134"/>
      <c r="KRS73" s="133"/>
      <c r="KRT73" s="134"/>
      <c r="KRZ73" s="133"/>
      <c r="KSA73" s="134"/>
      <c r="KSG73" s="133"/>
      <c r="KSH73" s="134"/>
      <c r="KSN73" s="133"/>
      <c r="KSO73" s="134"/>
      <c r="KSU73" s="133"/>
      <c r="KSV73" s="134"/>
      <c r="KTB73" s="133"/>
      <c r="KTC73" s="134"/>
      <c r="KTI73" s="133"/>
      <c r="KTJ73" s="134"/>
      <c r="KTP73" s="133"/>
      <c r="KTQ73" s="134"/>
      <c r="KTW73" s="133"/>
      <c r="KTX73" s="134"/>
      <c r="KUD73" s="133"/>
      <c r="KUE73" s="134"/>
      <c r="KUK73" s="133"/>
      <c r="KUL73" s="134"/>
      <c r="KUR73" s="133"/>
      <c r="KUS73" s="134"/>
      <c r="KUY73" s="133"/>
      <c r="KUZ73" s="134"/>
      <c r="KVF73" s="133"/>
      <c r="KVG73" s="134"/>
      <c r="KVM73" s="133"/>
      <c r="KVN73" s="134"/>
      <c r="KVT73" s="133"/>
      <c r="KVU73" s="134"/>
      <c r="KWA73" s="133"/>
      <c r="KWB73" s="134"/>
      <c r="KWH73" s="133"/>
      <c r="KWI73" s="134"/>
      <c r="KWO73" s="133"/>
      <c r="KWP73" s="134"/>
      <c r="KWV73" s="133"/>
      <c r="KWW73" s="134"/>
      <c r="KXC73" s="133"/>
      <c r="KXD73" s="134"/>
      <c r="KXJ73" s="133"/>
      <c r="KXK73" s="134"/>
      <c r="KXQ73" s="133"/>
      <c r="KXR73" s="134"/>
      <c r="KXX73" s="133"/>
      <c r="KXY73" s="134"/>
      <c r="KYE73" s="133"/>
      <c r="KYF73" s="134"/>
      <c r="KYL73" s="133"/>
      <c r="KYM73" s="134"/>
      <c r="KYS73" s="133"/>
      <c r="KYT73" s="134"/>
      <c r="KYZ73" s="133"/>
      <c r="KZA73" s="134"/>
      <c r="KZG73" s="133"/>
      <c r="KZH73" s="134"/>
      <c r="KZN73" s="133"/>
      <c r="KZO73" s="134"/>
      <c r="KZU73" s="133"/>
      <c r="KZV73" s="134"/>
      <c r="LAB73" s="133"/>
      <c r="LAC73" s="134"/>
      <c r="LAI73" s="133"/>
      <c r="LAJ73" s="134"/>
      <c r="LAP73" s="133"/>
      <c r="LAQ73" s="134"/>
      <c r="LAW73" s="133"/>
      <c r="LAX73" s="134"/>
      <c r="LBD73" s="133"/>
      <c r="LBE73" s="134"/>
      <c r="LBK73" s="133"/>
      <c r="LBL73" s="134"/>
      <c r="LBR73" s="133"/>
      <c r="LBS73" s="134"/>
      <c r="LBY73" s="133"/>
      <c r="LBZ73" s="134"/>
      <c r="LCF73" s="133"/>
      <c r="LCG73" s="134"/>
      <c r="LCM73" s="133"/>
      <c r="LCN73" s="134"/>
      <c r="LCT73" s="133"/>
      <c r="LCU73" s="134"/>
      <c r="LDA73" s="133"/>
      <c r="LDB73" s="134"/>
      <c r="LDH73" s="133"/>
      <c r="LDI73" s="134"/>
      <c r="LDO73" s="133"/>
      <c r="LDP73" s="134"/>
      <c r="LDV73" s="133"/>
      <c r="LDW73" s="134"/>
      <c r="LEC73" s="133"/>
      <c r="LED73" s="134"/>
      <c r="LEJ73" s="133"/>
      <c r="LEK73" s="134"/>
      <c r="LEQ73" s="133"/>
      <c r="LER73" s="134"/>
      <c r="LEX73" s="133"/>
      <c r="LEY73" s="134"/>
      <c r="LFE73" s="133"/>
      <c r="LFF73" s="134"/>
      <c r="LFL73" s="133"/>
      <c r="LFM73" s="134"/>
      <c r="LFS73" s="133"/>
      <c r="LFT73" s="134"/>
      <c r="LFZ73" s="133"/>
      <c r="LGA73" s="134"/>
      <c r="LGG73" s="133"/>
      <c r="LGH73" s="134"/>
      <c r="LGN73" s="133"/>
      <c r="LGO73" s="134"/>
      <c r="LGU73" s="133"/>
      <c r="LGV73" s="134"/>
      <c r="LHB73" s="133"/>
      <c r="LHC73" s="134"/>
      <c r="LHI73" s="133"/>
      <c r="LHJ73" s="134"/>
      <c r="LHP73" s="133"/>
      <c r="LHQ73" s="134"/>
      <c r="LHW73" s="133"/>
      <c r="LHX73" s="134"/>
      <c r="LID73" s="133"/>
      <c r="LIE73" s="134"/>
      <c r="LIK73" s="133"/>
      <c r="LIL73" s="134"/>
      <c r="LIR73" s="133"/>
      <c r="LIS73" s="134"/>
      <c r="LIY73" s="133"/>
      <c r="LIZ73" s="134"/>
      <c r="LJF73" s="133"/>
      <c r="LJG73" s="134"/>
      <c r="LJM73" s="133"/>
      <c r="LJN73" s="134"/>
      <c r="LJT73" s="133"/>
      <c r="LJU73" s="134"/>
      <c r="LKA73" s="133"/>
      <c r="LKB73" s="134"/>
      <c r="LKH73" s="133"/>
      <c r="LKI73" s="134"/>
      <c r="LKO73" s="133"/>
      <c r="LKP73" s="134"/>
      <c r="LKV73" s="133"/>
      <c r="LKW73" s="134"/>
      <c r="LLC73" s="133"/>
      <c r="LLD73" s="134"/>
      <c r="LLJ73" s="133"/>
      <c r="LLK73" s="134"/>
      <c r="LLQ73" s="133"/>
      <c r="LLR73" s="134"/>
      <c r="LLX73" s="133"/>
      <c r="LLY73" s="134"/>
      <c r="LME73" s="133"/>
      <c r="LMF73" s="134"/>
      <c r="LML73" s="133"/>
      <c r="LMM73" s="134"/>
      <c r="LMS73" s="133"/>
      <c r="LMT73" s="134"/>
      <c r="LMZ73" s="133"/>
      <c r="LNA73" s="134"/>
      <c r="LNG73" s="133"/>
      <c r="LNH73" s="134"/>
      <c r="LNN73" s="133"/>
      <c r="LNO73" s="134"/>
      <c r="LNU73" s="133"/>
      <c r="LNV73" s="134"/>
      <c r="LOB73" s="133"/>
      <c r="LOC73" s="134"/>
      <c r="LOI73" s="133"/>
      <c r="LOJ73" s="134"/>
      <c r="LOP73" s="133"/>
      <c r="LOQ73" s="134"/>
      <c r="LOW73" s="133"/>
      <c r="LOX73" s="134"/>
      <c r="LPD73" s="133"/>
      <c r="LPE73" s="134"/>
      <c r="LPK73" s="133"/>
      <c r="LPL73" s="134"/>
      <c r="LPR73" s="133"/>
      <c r="LPS73" s="134"/>
      <c r="LPY73" s="133"/>
      <c r="LPZ73" s="134"/>
      <c r="LQF73" s="133"/>
      <c r="LQG73" s="134"/>
      <c r="LQM73" s="133"/>
      <c r="LQN73" s="134"/>
      <c r="LQT73" s="133"/>
      <c r="LQU73" s="134"/>
      <c r="LRA73" s="133"/>
      <c r="LRB73" s="134"/>
      <c r="LRH73" s="133"/>
      <c r="LRI73" s="134"/>
      <c r="LRO73" s="133"/>
      <c r="LRP73" s="134"/>
      <c r="LRV73" s="133"/>
      <c r="LRW73" s="134"/>
      <c r="LSC73" s="133"/>
      <c r="LSD73" s="134"/>
      <c r="LSJ73" s="133"/>
      <c r="LSK73" s="134"/>
      <c r="LSQ73" s="133"/>
      <c r="LSR73" s="134"/>
      <c r="LSX73" s="133"/>
      <c r="LSY73" s="134"/>
      <c r="LTE73" s="133"/>
      <c r="LTF73" s="134"/>
      <c r="LTL73" s="133"/>
      <c r="LTM73" s="134"/>
      <c r="LTS73" s="133"/>
      <c r="LTT73" s="134"/>
      <c r="LTZ73" s="133"/>
      <c r="LUA73" s="134"/>
      <c r="LUG73" s="133"/>
      <c r="LUH73" s="134"/>
      <c r="LUN73" s="133"/>
      <c r="LUO73" s="134"/>
      <c r="LUU73" s="133"/>
      <c r="LUV73" s="134"/>
      <c r="LVB73" s="133"/>
      <c r="LVC73" s="134"/>
      <c r="LVI73" s="133"/>
      <c r="LVJ73" s="134"/>
      <c r="LVP73" s="133"/>
      <c r="LVQ73" s="134"/>
      <c r="LVW73" s="133"/>
      <c r="LVX73" s="134"/>
      <c r="LWD73" s="133"/>
      <c r="LWE73" s="134"/>
      <c r="LWK73" s="133"/>
      <c r="LWL73" s="134"/>
      <c r="LWR73" s="133"/>
      <c r="LWS73" s="134"/>
      <c r="LWY73" s="133"/>
      <c r="LWZ73" s="134"/>
      <c r="LXF73" s="133"/>
      <c r="LXG73" s="134"/>
      <c r="LXM73" s="133"/>
      <c r="LXN73" s="134"/>
      <c r="LXT73" s="133"/>
      <c r="LXU73" s="134"/>
      <c r="LYA73" s="133"/>
      <c r="LYB73" s="134"/>
      <c r="LYH73" s="133"/>
      <c r="LYI73" s="134"/>
      <c r="LYO73" s="133"/>
      <c r="LYP73" s="134"/>
      <c r="LYV73" s="133"/>
      <c r="LYW73" s="134"/>
      <c r="LZC73" s="133"/>
      <c r="LZD73" s="134"/>
      <c r="LZJ73" s="133"/>
      <c r="LZK73" s="134"/>
      <c r="LZQ73" s="133"/>
      <c r="LZR73" s="134"/>
      <c r="LZX73" s="133"/>
      <c r="LZY73" s="134"/>
      <c r="MAE73" s="133"/>
      <c r="MAF73" s="134"/>
      <c r="MAL73" s="133"/>
      <c r="MAM73" s="134"/>
      <c r="MAS73" s="133"/>
      <c r="MAT73" s="134"/>
      <c r="MAZ73" s="133"/>
      <c r="MBA73" s="134"/>
      <c r="MBG73" s="133"/>
      <c r="MBH73" s="134"/>
      <c r="MBN73" s="133"/>
      <c r="MBO73" s="134"/>
      <c r="MBU73" s="133"/>
      <c r="MBV73" s="134"/>
      <c r="MCB73" s="133"/>
      <c r="MCC73" s="134"/>
      <c r="MCI73" s="133"/>
      <c r="MCJ73" s="134"/>
      <c r="MCP73" s="133"/>
      <c r="MCQ73" s="134"/>
      <c r="MCW73" s="133"/>
      <c r="MCX73" s="134"/>
      <c r="MDD73" s="133"/>
      <c r="MDE73" s="134"/>
      <c r="MDK73" s="133"/>
      <c r="MDL73" s="134"/>
      <c r="MDR73" s="133"/>
      <c r="MDS73" s="134"/>
      <c r="MDY73" s="133"/>
      <c r="MDZ73" s="134"/>
      <c r="MEF73" s="133"/>
      <c r="MEG73" s="134"/>
      <c r="MEM73" s="133"/>
      <c r="MEN73" s="134"/>
      <c r="MET73" s="133"/>
      <c r="MEU73" s="134"/>
      <c r="MFA73" s="133"/>
      <c r="MFB73" s="134"/>
      <c r="MFH73" s="133"/>
      <c r="MFI73" s="134"/>
      <c r="MFO73" s="133"/>
      <c r="MFP73" s="134"/>
      <c r="MFV73" s="133"/>
      <c r="MFW73" s="134"/>
      <c r="MGC73" s="133"/>
      <c r="MGD73" s="134"/>
      <c r="MGJ73" s="133"/>
      <c r="MGK73" s="134"/>
      <c r="MGQ73" s="133"/>
      <c r="MGR73" s="134"/>
      <c r="MGX73" s="133"/>
      <c r="MGY73" s="134"/>
      <c r="MHE73" s="133"/>
      <c r="MHF73" s="134"/>
      <c r="MHL73" s="133"/>
      <c r="MHM73" s="134"/>
      <c r="MHS73" s="133"/>
      <c r="MHT73" s="134"/>
      <c r="MHZ73" s="133"/>
      <c r="MIA73" s="134"/>
      <c r="MIG73" s="133"/>
      <c r="MIH73" s="134"/>
      <c r="MIN73" s="133"/>
      <c r="MIO73" s="134"/>
      <c r="MIU73" s="133"/>
      <c r="MIV73" s="134"/>
      <c r="MJB73" s="133"/>
      <c r="MJC73" s="134"/>
      <c r="MJI73" s="133"/>
      <c r="MJJ73" s="134"/>
      <c r="MJP73" s="133"/>
      <c r="MJQ73" s="134"/>
      <c r="MJW73" s="133"/>
      <c r="MJX73" s="134"/>
      <c r="MKD73" s="133"/>
      <c r="MKE73" s="134"/>
      <c r="MKK73" s="133"/>
      <c r="MKL73" s="134"/>
      <c r="MKR73" s="133"/>
      <c r="MKS73" s="134"/>
      <c r="MKY73" s="133"/>
      <c r="MKZ73" s="134"/>
      <c r="MLF73" s="133"/>
      <c r="MLG73" s="134"/>
      <c r="MLM73" s="133"/>
      <c r="MLN73" s="134"/>
      <c r="MLT73" s="133"/>
      <c r="MLU73" s="134"/>
      <c r="MMA73" s="133"/>
      <c r="MMB73" s="134"/>
      <c r="MMH73" s="133"/>
      <c r="MMI73" s="134"/>
      <c r="MMO73" s="133"/>
      <c r="MMP73" s="134"/>
      <c r="MMV73" s="133"/>
      <c r="MMW73" s="134"/>
      <c r="MNC73" s="133"/>
      <c r="MND73" s="134"/>
      <c r="MNJ73" s="133"/>
      <c r="MNK73" s="134"/>
      <c r="MNQ73" s="133"/>
      <c r="MNR73" s="134"/>
      <c r="MNX73" s="133"/>
      <c r="MNY73" s="134"/>
      <c r="MOE73" s="133"/>
      <c r="MOF73" s="134"/>
      <c r="MOL73" s="133"/>
      <c r="MOM73" s="134"/>
      <c r="MOS73" s="133"/>
      <c r="MOT73" s="134"/>
      <c r="MOZ73" s="133"/>
      <c r="MPA73" s="134"/>
      <c r="MPG73" s="133"/>
      <c r="MPH73" s="134"/>
      <c r="MPN73" s="133"/>
      <c r="MPO73" s="134"/>
      <c r="MPU73" s="133"/>
      <c r="MPV73" s="134"/>
      <c r="MQB73" s="133"/>
      <c r="MQC73" s="134"/>
      <c r="MQI73" s="133"/>
      <c r="MQJ73" s="134"/>
      <c r="MQP73" s="133"/>
      <c r="MQQ73" s="134"/>
      <c r="MQW73" s="133"/>
      <c r="MQX73" s="134"/>
      <c r="MRD73" s="133"/>
      <c r="MRE73" s="134"/>
      <c r="MRK73" s="133"/>
      <c r="MRL73" s="134"/>
      <c r="MRR73" s="133"/>
      <c r="MRS73" s="134"/>
      <c r="MRY73" s="133"/>
      <c r="MRZ73" s="134"/>
      <c r="MSF73" s="133"/>
      <c r="MSG73" s="134"/>
      <c r="MSM73" s="133"/>
      <c r="MSN73" s="134"/>
      <c r="MST73" s="133"/>
      <c r="MSU73" s="134"/>
      <c r="MTA73" s="133"/>
      <c r="MTB73" s="134"/>
      <c r="MTH73" s="133"/>
      <c r="MTI73" s="134"/>
      <c r="MTO73" s="133"/>
      <c r="MTP73" s="134"/>
      <c r="MTV73" s="133"/>
      <c r="MTW73" s="134"/>
      <c r="MUC73" s="133"/>
      <c r="MUD73" s="134"/>
      <c r="MUJ73" s="133"/>
      <c r="MUK73" s="134"/>
      <c r="MUQ73" s="133"/>
      <c r="MUR73" s="134"/>
      <c r="MUX73" s="133"/>
      <c r="MUY73" s="134"/>
      <c r="MVE73" s="133"/>
      <c r="MVF73" s="134"/>
      <c r="MVL73" s="133"/>
      <c r="MVM73" s="134"/>
      <c r="MVS73" s="133"/>
      <c r="MVT73" s="134"/>
      <c r="MVZ73" s="133"/>
      <c r="MWA73" s="134"/>
      <c r="MWG73" s="133"/>
      <c r="MWH73" s="134"/>
      <c r="MWN73" s="133"/>
      <c r="MWO73" s="134"/>
      <c r="MWU73" s="133"/>
      <c r="MWV73" s="134"/>
      <c r="MXB73" s="133"/>
      <c r="MXC73" s="134"/>
      <c r="MXI73" s="133"/>
      <c r="MXJ73" s="134"/>
      <c r="MXP73" s="133"/>
      <c r="MXQ73" s="134"/>
      <c r="MXW73" s="133"/>
      <c r="MXX73" s="134"/>
      <c r="MYD73" s="133"/>
      <c r="MYE73" s="134"/>
      <c r="MYK73" s="133"/>
      <c r="MYL73" s="134"/>
      <c r="MYR73" s="133"/>
      <c r="MYS73" s="134"/>
      <c r="MYY73" s="133"/>
      <c r="MYZ73" s="134"/>
      <c r="MZF73" s="133"/>
      <c r="MZG73" s="134"/>
      <c r="MZM73" s="133"/>
      <c r="MZN73" s="134"/>
      <c r="MZT73" s="133"/>
      <c r="MZU73" s="134"/>
      <c r="NAA73" s="133"/>
      <c r="NAB73" s="134"/>
      <c r="NAH73" s="133"/>
      <c r="NAI73" s="134"/>
      <c r="NAO73" s="133"/>
      <c r="NAP73" s="134"/>
      <c r="NAV73" s="133"/>
      <c r="NAW73" s="134"/>
      <c r="NBC73" s="133"/>
      <c r="NBD73" s="134"/>
      <c r="NBJ73" s="133"/>
      <c r="NBK73" s="134"/>
      <c r="NBQ73" s="133"/>
      <c r="NBR73" s="134"/>
      <c r="NBX73" s="133"/>
      <c r="NBY73" s="134"/>
      <c r="NCE73" s="133"/>
      <c r="NCF73" s="134"/>
      <c r="NCL73" s="133"/>
      <c r="NCM73" s="134"/>
      <c r="NCS73" s="133"/>
      <c r="NCT73" s="134"/>
      <c r="NCZ73" s="133"/>
      <c r="NDA73" s="134"/>
      <c r="NDG73" s="133"/>
      <c r="NDH73" s="134"/>
      <c r="NDN73" s="133"/>
      <c r="NDO73" s="134"/>
      <c r="NDU73" s="133"/>
      <c r="NDV73" s="134"/>
      <c r="NEB73" s="133"/>
      <c r="NEC73" s="134"/>
      <c r="NEI73" s="133"/>
      <c r="NEJ73" s="134"/>
      <c r="NEP73" s="133"/>
      <c r="NEQ73" s="134"/>
      <c r="NEW73" s="133"/>
      <c r="NEX73" s="134"/>
      <c r="NFD73" s="133"/>
      <c r="NFE73" s="134"/>
      <c r="NFK73" s="133"/>
      <c r="NFL73" s="134"/>
      <c r="NFR73" s="133"/>
      <c r="NFS73" s="134"/>
      <c r="NFY73" s="133"/>
      <c r="NFZ73" s="134"/>
      <c r="NGF73" s="133"/>
      <c r="NGG73" s="134"/>
      <c r="NGM73" s="133"/>
      <c r="NGN73" s="134"/>
      <c r="NGT73" s="133"/>
      <c r="NGU73" s="134"/>
      <c r="NHA73" s="133"/>
      <c r="NHB73" s="134"/>
      <c r="NHH73" s="133"/>
      <c r="NHI73" s="134"/>
      <c r="NHO73" s="133"/>
      <c r="NHP73" s="134"/>
      <c r="NHV73" s="133"/>
      <c r="NHW73" s="134"/>
      <c r="NIC73" s="133"/>
      <c r="NID73" s="134"/>
      <c r="NIJ73" s="133"/>
      <c r="NIK73" s="134"/>
      <c r="NIQ73" s="133"/>
      <c r="NIR73" s="134"/>
      <c r="NIX73" s="133"/>
      <c r="NIY73" s="134"/>
      <c r="NJE73" s="133"/>
      <c r="NJF73" s="134"/>
      <c r="NJL73" s="133"/>
      <c r="NJM73" s="134"/>
      <c r="NJS73" s="133"/>
      <c r="NJT73" s="134"/>
      <c r="NJZ73" s="133"/>
      <c r="NKA73" s="134"/>
      <c r="NKG73" s="133"/>
      <c r="NKH73" s="134"/>
      <c r="NKN73" s="133"/>
      <c r="NKO73" s="134"/>
      <c r="NKU73" s="133"/>
      <c r="NKV73" s="134"/>
      <c r="NLB73" s="133"/>
      <c r="NLC73" s="134"/>
      <c r="NLI73" s="133"/>
      <c r="NLJ73" s="134"/>
      <c r="NLP73" s="133"/>
      <c r="NLQ73" s="134"/>
      <c r="NLW73" s="133"/>
      <c r="NLX73" s="134"/>
      <c r="NMD73" s="133"/>
      <c r="NME73" s="134"/>
      <c r="NMK73" s="133"/>
      <c r="NML73" s="134"/>
      <c r="NMR73" s="133"/>
      <c r="NMS73" s="134"/>
      <c r="NMY73" s="133"/>
      <c r="NMZ73" s="134"/>
      <c r="NNF73" s="133"/>
      <c r="NNG73" s="134"/>
      <c r="NNM73" s="133"/>
      <c r="NNN73" s="134"/>
      <c r="NNT73" s="133"/>
      <c r="NNU73" s="134"/>
      <c r="NOA73" s="133"/>
      <c r="NOB73" s="134"/>
      <c r="NOH73" s="133"/>
      <c r="NOI73" s="134"/>
      <c r="NOO73" s="133"/>
      <c r="NOP73" s="134"/>
      <c r="NOV73" s="133"/>
      <c r="NOW73" s="134"/>
      <c r="NPC73" s="133"/>
      <c r="NPD73" s="134"/>
      <c r="NPJ73" s="133"/>
      <c r="NPK73" s="134"/>
      <c r="NPQ73" s="133"/>
      <c r="NPR73" s="134"/>
      <c r="NPX73" s="133"/>
      <c r="NPY73" s="134"/>
      <c r="NQE73" s="133"/>
      <c r="NQF73" s="134"/>
      <c r="NQL73" s="133"/>
      <c r="NQM73" s="134"/>
      <c r="NQS73" s="133"/>
      <c r="NQT73" s="134"/>
      <c r="NQZ73" s="133"/>
      <c r="NRA73" s="134"/>
      <c r="NRG73" s="133"/>
      <c r="NRH73" s="134"/>
      <c r="NRN73" s="133"/>
      <c r="NRO73" s="134"/>
      <c r="NRU73" s="133"/>
      <c r="NRV73" s="134"/>
      <c r="NSB73" s="133"/>
      <c r="NSC73" s="134"/>
      <c r="NSI73" s="133"/>
      <c r="NSJ73" s="134"/>
      <c r="NSP73" s="133"/>
      <c r="NSQ73" s="134"/>
      <c r="NSW73" s="133"/>
      <c r="NSX73" s="134"/>
      <c r="NTD73" s="133"/>
      <c r="NTE73" s="134"/>
      <c r="NTK73" s="133"/>
      <c r="NTL73" s="134"/>
      <c r="NTR73" s="133"/>
      <c r="NTS73" s="134"/>
      <c r="NTY73" s="133"/>
      <c r="NTZ73" s="134"/>
      <c r="NUF73" s="133"/>
      <c r="NUG73" s="134"/>
      <c r="NUM73" s="133"/>
      <c r="NUN73" s="134"/>
      <c r="NUT73" s="133"/>
      <c r="NUU73" s="134"/>
      <c r="NVA73" s="133"/>
      <c r="NVB73" s="134"/>
      <c r="NVH73" s="133"/>
      <c r="NVI73" s="134"/>
      <c r="NVO73" s="133"/>
      <c r="NVP73" s="134"/>
      <c r="NVV73" s="133"/>
      <c r="NVW73" s="134"/>
      <c r="NWC73" s="133"/>
      <c r="NWD73" s="134"/>
      <c r="NWJ73" s="133"/>
      <c r="NWK73" s="134"/>
      <c r="NWQ73" s="133"/>
      <c r="NWR73" s="134"/>
      <c r="NWX73" s="133"/>
      <c r="NWY73" s="134"/>
      <c r="NXE73" s="133"/>
      <c r="NXF73" s="134"/>
      <c r="NXL73" s="133"/>
      <c r="NXM73" s="134"/>
      <c r="NXS73" s="133"/>
      <c r="NXT73" s="134"/>
      <c r="NXZ73" s="133"/>
      <c r="NYA73" s="134"/>
      <c r="NYG73" s="133"/>
      <c r="NYH73" s="134"/>
      <c r="NYN73" s="133"/>
      <c r="NYO73" s="134"/>
      <c r="NYU73" s="133"/>
      <c r="NYV73" s="134"/>
      <c r="NZB73" s="133"/>
      <c r="NZC73" s="134"/>
      <c r="NZI73" s="133"/>
      <c r="NZJ73" s="134"/>
      <c r="NZP73" s="133"/>
      <c r="NZQ73" s="134"/>
      <c r="NZW73" s="133"/>
      <c r="NZX73" s="134"/>
      <c r="OAD73" s="133"/>
      <c r="OAE73" s="134"/>
      <c r="OAK73" s="133"/>
      <c r="OAL73" s="134"/>
      <c r="OAR73" s="133"/>
      <c r="OAS73" s="134"/>
      <c r="OAY73" s="133"/>
      <c r="OAZ73" s="134"/>
      <c r="OBF73" s="133"/>
      <c r="OBG73" s="134"/>
      <c r="OBM73" s="133"/>
      <c r="OBN73" s="134"/>
      <c r="OBT73" s="133"/>
      <c r="OBU73" s="134"/>
      <c r="OCA73" s="133"/>
      <c r="OCB73" s="134"/>
      <c r="OCH73" s="133"/>
      <c r="OCI73" s="134"/>
      <c r="OCO73" s="133"/>
      <c r="OCP73" s="134"/>
      <c r="OCV73" s="133"/>
      <c r="OCW73" s="134"/>
      <c r="ODC73" s="133"/>
      <c r="ODD73" s="134"/>
      <c r="ODJ73" s="133"/>
      <c r="ODK73" s="134"/>
      <c r="ODQ73" s="133"/>
      <c r="ODR73" s="134"/>
      <c r="ODX73" s="133"/>
      <c r="ODY73" s="134"/>
      <c r="OEE73" s="133"/>
      <c r="OEF73" s="134"/>
      <c r="OEL73" s="133"/>
      <c r="OEM73" s="134"/>
      <c r="OES73" s="133"/>
      <c r="OET73" s="134"/>
      <c r="OEZ73" s="133"/>
      <c r="OFA73" s="134"/>
      <c r="OFG73" s="133"/>
      <c r="OFH73" s="134"/>
      <c r="OFN73" s="133"/>
      <c r="OFO73" s="134"/>
      <c r="OFU73" s="133"/>
      <c r="OFV73" s="134"/>
      <c r="OGB73" s="133"/>
      <c r="OGC73" s="134"/>
      <c r="OGI73" s="133"/>
      <c r="OGJ73" s="134"/>
      <c r="OGP73" s="133"/>
      <c r="OGQ73" s="134"/>
      <c r="OGW73" s="133"/>
      <c r="OGX73" s="134"/>
      <c r="OHD73" s="133"/>
      <c r="OHE73" s="134"/>
      <c r="OHK73" s="133"/>
      <c r="OHL73" s="134"/>
      <c r="OHR73" s="133"/>
      <c r="OHS73" s="134"/>
      <c r="OHY73" s="133"/>
      <c r="OHZ73" s="134"/>
      <c r="OIF73" s="133"/>
      <c r="OIG73" s="134"/>
      <c r="OIM73" s="133"/>
      <c r="OIN73" s="134"/>
      <c r="OIT73" s="133"/>
      <c r="OIU73" s="134"/>
      <c r="OJA73" s="133"/>
      <c r="OJB73" s="134"/>
      <c r="OJH73" s="133"/>
      <c r="OJI73" s="134"/>
      <c r="OJO73" s="133"/>
      <c r="OJP73" s="134"/>
      <c r="OJV73" s="133"/>
      <c r="OJW73" s="134"/>
      <c r="OKC73" s="133"/>
      <c r="OKD73" s="134"/>
      <c r="OKJ73" s="133"/>
      <c r="OKK73" s="134"/>
      <c r="OKQ73" s="133"/>
      <c r="OKR73" s="134"/>
      <c r="OKX73" s="133"/>
      <c r="OKY73" s="134"/>
      <c r="OLE73" s="133"/>
      <c r="OLF73" s="134"/>
      <c r="OLL73" s="133"/>
      <c r="OLM73" s="134"/>
      <c r="OLS73" s="133"/>
      <c r="OLT73" s="134"/>
      <c r="OLZ73" s="133"/>
      <c r="OMA73" s="134"/>
      <c r="OMG73" s="133"/>
      <c r="OMH73" s="134"/>
      <c r="OMN73" s="133"/>
      <c r="OMO73" s="134"/>
      <c r="OMU73" s="133"/>
      <c r="OMV73" s="134"/>
      <c r="ONB73" s="133"/>
      <c r="ONC73" s="134"/>
      <c r="ONI73" s="133"/>
      <c r="ONJ73" s="134"/>
      <c r="ONP73" s="133"/>
      <c r="ONQ73" s="134"/>
      <c r="ONW73" s="133"/>
      <c r="ONX73" s="134"/>
      <c r="OOD73" s="133"/>
      <c r="OOE73" s="134"/>
      <c r="OOK73" s="133"/>
      <c r="OOL73" s="134"/>
      <c r="OOR73" s="133"/>
      <c r="OOS73" s="134"/>
      <c r="OOY73" s="133"/>
      <c r="OOZ73" s="134"/>
      <c r="OPF73" s="133"/>
      <c r="OPG73" s="134"/>
      <c r="OPM73" s="133"/>
      <c r="OPN73" s="134"/>
      <c r="OPT73" s="133"/>
      <c r="OPU73" s="134"/>
      <c r="OQA73" s="133"/>
      <c r="OQB73" s="134"/>
      <c r="OQH73" s="133"/>
      <c r="OQI73" s="134"/>
      <c r="OQO73" s="133"/>
      <c r="OQP73" s="134"/>
      <c r="OQV73" s="133"/>
      <c r="OQW73" s="134"/>
      <c r="ORC73" s="133"/>
      <c r="ORD73" s="134"/>
      <c r="ORJ73" s="133"/>
      <c r="ORK73" s="134"/>
      <c r="ORQ73" s="133"/>
      <c r="ORR73" s="134"/>
      <c r="ORX73" s="133"/>
      <c r="ORY73" s="134"/>
      <c r="OSE73" s="133"/>
      <c r="OSF73" s="134"/>
      <c r="OSL73" s="133"/>
      <c r="OSM73" s="134"/>
      <c r="OSS73" s="133"/>
      <c r="OST73" s="134"/>
      <c r="OSZ73" s="133"/>
      <c r="OTA73" s="134"/>
      <c r="OTG73" s="133"/>
      <c r="OTH73" s="134"/>
      <c r="OTN73" s="133"/>
      <c r="OTO73" s="134"/>
      <c r="OTU73" s="133"/>
      <c r="OTV73" s="134"/>
      <c r="OUB73" s="133"/>
      <c r="OUC73" s="134"/>
      <c r="OUI73" s="133"/>
      <c r="OUJ73" s="134"/>
      <c r="OUP73" s="133"/>
      <c r="OUQ73" s="134"/>
      <c r="OUW73" s="133"/>
      <c r="OUX73" s="134"/>
      <c r="OVD73" s="133"/>
      <c r="OVE73" s="134"/>
      <c r="OVK73" s="133"/>
      <c r="OVL73" s="134"/>
      <c r="OVR73" s="133"/>
      <c r="OVS73" s="134"/>
      <c r="OVY73" s="133"/>
      <c r="OVZ73" s="134"/>
      <c r="OWF73" s="133"/>
      <c r="OWG73" s="134"/>
      <c r="OWM73" s="133"/>
      <c r="OWN73" s="134"/>
      <c r="OWT73" s="133"/>
      <c r="OWU73" s="134"/>
      <c r="OXA73" s="133"/>
      <c r="OXB73" s="134"/>
      <c r="OXH73" s="133"/>
      <c r="OXI73" s="134"/>
      <c r="OXO73" s="133"/>
      <c r="OXP73" s="134"/>
      <c r="OXV73" s="133"/>
      <c r="OXW73" s="134"/>
      <c r="OYC73" s="133"/>
      <c r="OYD73" s="134"/>
      <c r="OYJ73" s="133"/>
      <c r="OYK73" s="134"/>
      <c r="OYQ73" s="133"/>
      <c r="OYR73" s="134"/>
      <c r="OYX73" s="133"/>
      <c r="OYY73" s="134"/>
      <c r="OZE73" s="133"/>
      <c r="OZF73" s="134"/>
      <c r="OZL73" s="133"/>
      <c r="OZM73" s="134"/>
      <c r="OZS73" s="133"/>
      <c r="OZT73" s="134"/>
      <c r="OZZ73" s="133"/>
      <c r="PAA73" s="134"/>
      <c r="PAG73" s="133"/>
      <c r="PAH73" s="134"/>
      <c r="PAN73" s="133"/>
      <c r="PAO73" s="134"/>
      <c r="PAU73" s="133"/>
      <c r="PAV73" s="134"/>
      <c r="PBB73" s="133"/>
      <c r="PBC73" s="134"/>
      <c r="PBI73" s="133"/>
      <c r="PBJ73" s="134"/>
      <c r="PBP73" s="133"/>
      <c r="PBQ73" s="134"/>
      <c r="PBW73" s="133"/>
      <c r="PBX73" s="134"/>
      <c r="PCD73" s="133"/>
      <c r="PCE73" s="134"/>
      <c r="PCK73" s="133"/>
      <c r="PCL73" s="134"/>
      <c r="PCR73" s="133"/>
      <c r="PCS73" s="134"/>
      <c r="PCY73" s="133"/>
      <c r="PCZ73" s="134"/>
      <c r="PDF73" s="133"/>
      <c r="PDG73" s="134"/>
      <c r="PDM73" s="133"/>
      <c r="PDN73" s="134"/>
      <c r="PDT73" s="133"/>
      <c r="PDU73" s="134"/>
      <c r="PEA73" s="133"/>
      <c r="PEB73" s="134"/>
      <c r="PEH73" s="133"/>
      <c r="PEI73" s="134"/>
      <c r="PEO73" s="133"/>
      <c r="PEP73" s="134"/>
      <c r="PEV73" s="133"/>
      <c r="PEW73" s="134"/>
      <c r="PFC73" s="133"/>
      <c r="PFD73" s="134"/>
      <c r="PFJ73" s="133"/>
      <c r="PFK73" s="134"/>
      <c r="PFQ73" s="133"/>
      <c r="PFR73" s="134"/>
      <c r="PFX73" s="133"/>
      <c r="PFY73" s="134"/>
      <c r="PGE73" s="133"/>
      <c r="PGF73" s="134"/>
      <c r="PGL73" s="133"/>
      <c r="PGM73" s="134"/>
      <c r="PGS73" s="133"/>
      <c r="PGT73" s="134"/>
      <c r="PGZ73" s="133"/>
      <c r="PHA73" s="134"/>
      <c r="PHG73" s="133"/>
      <c r="PHH73" s="134"/>
      <c r="PHN73" s="133"/>
      <c r="PHO73" s="134"/>
      <c r="PHU73" s="133"/>
      <c r="PHV73" s="134"/>
      <c r="PIB73" s="133"/>
      <c r="PIC73" s="134"/>
      <c r="PII73" s="133"/>
      <c r="PIJ73" s="134"/>
      <c r="PIP73" s="133"/>
      <c r="PIQ73" s="134"/>
      <c r="PIW73" s="133"/>
      <c r="PIX73" s="134"/>
      <c r="PJD73" s="133"/>
      <c r="PJE73" s="134"/>
      <c r="PJK73" s="133"/>
      <c r="PJL73" s="134"/>
      <c r="PJR73" s="133"/>
      <c r="PJS73" s="134"/>
      <c r="PJY73" s="133"/>
      <c r="PJZ73" s="134"/>
      <c r="PKF73" s="133"/>
      <c r="PKG73" s="134"/>
      <c r="PKM73" s="133"/>
      <c r="PKN73" s="134"/>
      <c r="PKT73" s="133"/>
      <c r="PKU73" s="134"/>
      <c r="PLA73" s="133"/>
      <c r="PLB73" s="134"/>
      <c r="PLH73" s="133"/>
      <c r="PLI73" s="134"/>
      <c r="PLO73" s="133"/>
      <c r="PLP73" s="134"/>
      <c r="PLV73" s="133"/>
      <c r="PLW73" s="134"/>
      <c r="PMC73" s="133"/>
      <c r="PMD73" s="134"/>
      <c r="PMJ73" s="133"/>
      <c r="PMK73" s="134"/>
      <c r="PMQ73" s="133"/>
      <c r="PMR73" s="134"/>
      <c r="PMX73" s="133"/>
      <c r="PMY73" s="134"/>
      <c r="PNE73" s="133"/>
      <c r="PNF73" s="134"/>
      <c r="PNL73" s="133"/>
      <c r="PNM73" s="134"/>
      <c r="PNS73" s="133"/>
      <c r="PNT73" s="134"/>
      <c r="PNZ73" s="133"/>
      <c r="POA73" s="134"/>
      <c r="POG73" s="133"/>
      <c r="POH73" s="134"/>
      <c r="PON73" s="133"/>
      <c r="POO73" s="134"/>
      <c r="POU73" s="133"/>
      <c r="POV73" s="134"/>
      <c r="PPB73" s="133"/>
      <c r="PPC73" s="134"/>
      <c r="PPI73" s="133"/>
      <c r="PPJ73" s="134"/>
      <c r="PPP73" s="133"/>
      <c r="PPQ73" s="134"/>
      <c r="PPW73" s="133"/>
      <c r="PPX73" s="134"/>
      <c r="PQD73" s="133"/>
      <c r="PQE73" s="134"/>
      <c r="PQK73" s="133"/>
      <c r="PQL73" s="134"/>
      <c r="PQR73" s="133"/>
      <c r="PQS73" s="134"/>
      <c r="PQY73" s="133"/>
      <c r="PQZ73" s="134"/>
      <c r="PRF73" s="133"/>
      <c r="PRG73" s="134"/>
      <c r="PRM73" s="133"/>
      <c r="PRN73" s="134"/>
      <c r="PRT73" s="133"/>
      <c r="PRU73" s="134"/>
      <c r="PSA73" s="133"/>
      <c r="PSB73" s="134"/>
      <c r="PSH73" s="133"/>
      <c r="PSI73" s="134"/>
      <c r="PSO73" s="133"/>
      <c r="PSP73" s="134"/>
      <c r="PSV73" s="133"/>
      <c r="PSW73" s="134"/>
      <c r="PTC73" s="133"/>
      <c r="PTD73" s="134"/>
      <c r="PTJ73" s="133"/>
      <c r="PTK73" s="134"/>
      <c r="PTQ73" s="133"/>
      <c r="PTR73" s="134"/>
      <c r="PTX73" s="133"/>
      <c r="PTY73" s="134"/>
      <c r="PUE73" s="133"/>
      <c r="PUF73" s="134"/>
      <c r="PUL73" s="133"/>
      <c r="PUM73" s="134"/>
      <c r="PUS73" s="133"/>
      <c r="PUT73" s="134"/>
      <c r="PUZ73" s="133"/>
      <c r="PVA73" s="134"/>
      <c r="PVG73" s="133"/>
      <c r="PVH73" s="134"/>
      <c r="PVN73" s="133"/>
      <c r="PVO73" s="134"/>
      <c r="PVU73" s="133"/>
      <c r="PVV73" s="134"/>
      <c r="PWB73" s="133"/>
      <c r="PWC73" s="134"/>
      <c r="PWI73" s="133"/>
      <c r="PWJ73" s="134"/>
      <c r="PWP73" s="133"/>
      <c r="PWQ73" s="134"/>
      <c r="PWW73" s="133"/>
      <c r="PWX73" s="134"/>
      <c r="PXD73" s="133"/>
      <c r="PXE73" s="134"/>
      <c r="PXK73" s="133"/>
      <c r="PXL73" s="134"/>
      <c r="PXR73" s="133"/>
      <c r="PXS73" s="134"/>
      <c r="PXY73" s="133"/>
      <c r="PXZ73" s="134"/>
      <c r="PYF73" s="133"/>
      <c r="PYG73" s="134"/>
      <c r="PYM73" s="133"/>
      <c r="PYN73" s="134"/>
      <c r="PYT73" s="133"/>
      <c r="PYU73" s="134"/>
      <c r="PZA73" s="133"/>
      <c r="PZB73" s="134"/>
      <c r="PZH73" s="133"/>
      <c r="PZI73" s="134"/>
      <c r="PZO73" s="133"/>
      <c r="PZP73" s="134"/>
      <c r="PZV73" s="133"/>
      <c r="PZW73" s="134"/>
      <c r="QAC73" s="133"/>
      <c r="QAD73" s="134"/>
      <c r="QAJ73" s="133"/>
      <c r="QAK73" s="134"/>
      <c r="QAQ73" s="133"/>
      <c r="QAR73" s="134"/>
      <c r="QAX73" s="133"/>
      <c r="QAY73" s="134"/>
      <c r="QBE73" s="133"/>
      <c r="QBF73" s="134"/>
      <c r="QBL73" s="133"/>
      <c r="QBM73" s="134"/>
      <c r="QBS73" s="133"/>
      <c r="QBT73" s="134"/>
      <c r="QBZ73" s="133"/>
      <c r="QCA73" s="134"/>
      <c r="QCG73" s="133"/>
      <c r="QCH73" s="134"/>
      <c r="QCN73" s="133"/>
      <c r="QCO73" s="134"/>
      <c r="QCU73" s="133"/>
      <c r="QCV73" s="134"/>
      <c r="QDB73" s="133"/>
      <c r="QDC73" s="134"/>
      <c r="QDI73" s="133"/>
      <c r="QDJ73" s="134"/>
      <c r="QDP73" s="133"/>
      <c r="QDQ73" s="134"/>
      <c r="QDW73" s="133"/>
      <c r="QDX73" s="134"/>
      <c r="QED73" s="133"/>
      <c r="QEE73" s="134"/>
      <c r="QEK73" s="133"/>
      <c r="QEL73" s="134"/>
      <c r="QER73" s="133"/>
      <c r="QES73" s="134"/>
      <c r="QEY73" s="133"/>
      <c r="QEZ73" s="134"/>
      <c r="QFF73" s="133"/>
      <c r="QFG73" s="134"/>
      <c r="QFM73" s="133"/>
      <c r="QFN73" s="134"/>
      <c r="QFT73" s="133"/>
      <c r="QFU73" s="134"/>
      <c r="QGA73" s="133"/>
      <c r="QGB73" s="134"/>
      <c r="QGH73" s="133"/>
      <c r="QGI73" s="134"/>
      <c r="QGO73" s="133"/>
      <c r="QGP73" s="134"/>
      <c r="QGV73" s="133"/>
      <c r="QGW73" s="134"/>
      <c r="QHC73" s="133"/>
      <c r="QHD73" s="134"/>
      <c r="QHJ73" s="133"/>
      <c r="QHK73" s="134"/>
      <c r="QHQ73" s="133"/>
      <c r="QHR73" s="134"/>
      <c r="QHX73" s="133"/>
      <c r="QHY73" s="134"/>
      <c r="QIE73" s="133"/>
      <c r="QIF73" s="134"/>
      <c r="QIL73" s="133"/>
      <c r="QIM73" s="134"/>
      <c r="QIS73" s="133"/>
      <c r="QIT73" s="134"/>
      <c r="QIZ73" s="133"/>
      <c r="QJA73" s="134"/>
      <c r="QJG73" s="133"/>
      <c r="QJH73" s="134"/>
      <c r="QJN73" s="133"/>
      <c r="QJO73" s="134"/>
      <c r="QJU73" s="133"/>
      <c r="QJV73" s="134"/>
      <c r="QKB73" s="133"/>
      <c r="QKC73" s="134"/>
      <c r="QKI73" s="133"/>
      <c r="QKJ73" s="134"/>
      <c r="QKP73" s="133"/>
      <c r="QKQ73" s="134"/>
      <c r="QKW73" s="133"/>
      <c r="QKX73" s="134"/>
      <c r="QLD73" s="133"/>
      <c r="QLE73" s="134"/>
      <c r="QLK73" s="133"/>
      <c r="QLL73" s="134"/>
      <c r="QLR73" s="133"/>
      <c r="QLS73" s="134"/>
      <c r="QLY73" s="133"/>
      <c r="QLZ73" s="134"/>
      <c r="QMF73" s="133"/>
      <c r="QMG73" s="134"/>
      <c r="QMM73" s="133"/>
      <c r="QMN73" s="134"/>
      <c r="QMT73" s="133"/>
      <c r="QMU73" s="134"/>
      <c r="QNA73" s="133"/>
      <c r="QNB73" s="134"/>
      <c r="QNH73" s="133"/>
      <c r="QNI73" s="134"/>
      <c r="QNO73" s="133"/>
      <c r="QNP73" s="134"/>
      <c r="QNV73" s="133"/>
      <c r="QNW73" s="134"/>
      <c r="QOC73" s="133"/>
      <c r="QOD73" s="134"/>
      <c r="QOJ73" s="133"/>
      <c r="QOK73" s="134"/>
      <c r="QOQ73" s="133"/>
      <c r="QOR73" s="134"/>
      <c r="QOX73" s="133"/>
      <c r="QOY73" s="134"/>
      <c r="QPE73" s="133"/>
      <c r="QPF73" s="134"/>
      <c r="QPL73" s="133"/>
      <c r="QPM73" s="134"/>
      <c r="QPS73" s="133"/>
      <c r="QPT73" s="134"/>
      <c r="QPZ73" s="133"/>
      <c r="QQA73" s="134"/>
      <c r="QQG73" s="133"/>
      <c r="QQH73" s="134"/>
      <c r="QQN73" s="133"/>
      <c r="QQO73" s="134"/>
      <c r="QQU73" s="133"/>
      <c r="QQV73" s="134"/>
      <c r="QRB73" s="133"/>
      <c r="QRC73" s="134"/>
      <c r="QRI73" s="133"/>
      <c r="QRJ73" s="134"/>
      <c r="QRP73" s="133"/>
      <c r="QRQ73" s="134"/>
      <c r="QRW73" s="133"/>
      <c r="QRX73" s="134"/>
      <c r="QSD73" s="133"/>
      <c r="QSE73" s="134"/>
      <c r="QSK73" s="133"/>
      <c r="QSL73" s="134"/>
      <c r="QSR73" s="133"/>
      <c r="QSS73" s="134"/>
      <c r="QSY73" s="133"/>
      <c r="QSZ73" s="134"/>
      <c r="QTF73" s="133"/>
      <c r="QTG73" s="134"/>
      <c r="QTM73" s="133"/>
      <c r="QTN73" s="134"/>
      <c r="QTT73" s="133"/>
      <c r="QTU73" s="134"/>
      <c r="QUA73" s="133"/>
      <c r="QUB73" s="134"/>
      <c r="QUH73" s="133"/>
      <c r="QUI73" s="134"/>
      <c r="QUO73" s="133"/>
      <c r="QUP73" s="134"/>
      <c r="QUV73" s="133"/>
      <c r="QUW73" s="134"/>
      <c r="QVC73" s="133"/>
      <c r="QVD73" s="134"/>
      <c r="QVJ73" s="133"/>
      <c r="QVK73" s="134"/>
      <c r="QVQ73" s="133"/>
      <c r="QVR73" s="134"/>
      <c r="QVX73" s="133"/>
      <c r="QVY73" s="134"/>
      <c r="QWE73" s="133"/>
      <c r="QWF73" s="134"/>
      <c r="QWL73" s="133"/>
      <c r="QWM73" s="134"/>
      <c r="QWS73" s="133"/>
      <c r="QWT73" s="134"/>
      <c r="QWZ73" s="133"/>
      <c r="QXA73" s="134"/>
      <c r="QXG73" s="133"/>
      <c r="QXH73" s="134"/>
      <c r="QXN73" s="133"/>
      <c r="QXO73" s="134"/>
      <c r="QXU73" s="133"/>
      <c r="QXV73" s="134"/>
      <c r="QYB73" s="133"/>
      <c r="QYC73" s="134"/>
      <c r="QYI73" s="133"/>
      <c r="QYJ73" s="134"/>
      <c r="QYP73" s="133"/>
      <c r="QYQ73" s="134"/>
      <c r="QYW73" s="133"/>
      <c r="QYX73" s="134"/>
      <c r="QZD73" s="133"/>
      <c r="QZE73" s="134"/>
      <c r="QZK73" s="133"/>
      <c r="QZL73" s="134"/>
      <c r="QZR73" s="133"/>
      <c r="QZS73" s="134"/>
      <c r="QZY73" s="133"/>
      <c r="QZZ73" s="134"/>
      <c r="RAF73" s="133"/>
      <c r="RAG73" s="134"/>
      <c r="RAM73" s="133"/>
      <c r="RAN73" s="134"/>
      <c r="RAT73" s="133"/>
      <c r="RAU73" s="134"/>
      <c r="RBA73" s="133"/>
      <c r="RBB73" s="134"/>
      <c r="RBH73" s="133"/>
      <c r="RBI73" s="134"/>
      <c r="RBO73" s="133"/>
      <c r="RBP73" s="134"/>
      <c r="RBV73" s="133"/>
      <c r="RBW73" s="134"/>
      <c r="RCC73" s="133"/>
      <c r="RCD73" s="134"/>
      <c r="RCJ73" s="133"/>
      <c r="RCK73" s="134"/>
      <c r="RCQ73" s="133"/>
      <c r="RCR73" s="134"/>
      <c r="RCX73" s="133"/>
      <c r="RCY73" s="134"/>
      <c r="RDE73" s="133"/>
      <c r="RDF73" s="134"/>
      <c r="RDL73" s="133"/>
      <c r="RDM73" s="134"/>
      <c r="RDS73" s="133"/>
      <c r="RDT73" s="134"/>
      <c r="RDZ73" s="133"/>
      <c r="REA73" s="134"/>
      <c r="REG73" s="133"/>
      <c r="REH73" s="134"/>
      <c r="REN73" s="133"/>
      <c r="REO73" s="134"/>
      <c r="REU73" s="133"/>
      <c r="REV73" s="134"/>
      <c r="RFB73" s="133"/>
      <c r="RFC73" s="134"/>
      <c r="RFI73" s="133"/>
      <c r="RFJ73" s="134"/>
      <c r="RFP73" s="133"/>
      <c r="RFQ73" s="134"/>
      <c r="RFW73" s="133"/>
      <c r="RFX73" s="134"/>
      <c r="RGD73" s="133"/>
      <c r="RGE73" s="134"/>
      <c r="RGK73" s="133"/>
      <c r="RGL73" s="134"/>
      <c r="RGR73" s="133"/>
      <c r="RGS73" s="134"/>
      <c r="RGY73" s="133"/>
      <c r="RGZ73" s="134"/>
      <c r="RHF73" s="133"/>
      <c r="RHG73" s="134"/>
      <c r="RHM73" s="133"/>
      <c r="RHN73" s="134"/>
      <c r="RHT73" s="133"/>
      <c r="RHU73" s="134"/>
      <c r="RIA73" s="133"/>
      <c r="RIB73" s="134"/>
      <c r="RIH73" s="133"/>
      <c r="RII73" s="134"/>
      <c r="RIO73" s="133"/>
      <c r="RIP73" s="134"/>
      <c r="RIV73" s="133"/>
      <c r="RIW73" s="134"/>
      <c r="RJC73" s="133"/>
      <c r="RJD73" s="134"/>
      <c r="RJJ73" s="133"/>
      <c r="RJK73" s="134"/>
      <c r="RJQ73" s="133"/>
      <c r="RJR73" s="134"/>
      <c r="RJX73" s="133"/>
      <c r="RJY73" s="134"/>
      <c r="RKE73" s="133"/>
      <c r="RKF73" s="134"/>
      <c r="RKL73" s="133"/>
      <c r="RKM73" s="134"/>
      <c r="RKS73" s="133"/>
      <c r="RKT73" s="134"/>
      <c r="RKZ73" s="133"/>
      <c r="RLA73" s="134"/>
      <c r="RLG73" s="133"/>
      <c r="RLH73" s="134"/>
      <c r="RLN73" s="133"/>
      <c r="RLO73" s="134"/>
      <c r="RLU73" s="133"/>
      <c r="RLV73" s="134"/>
      <c r="RMB73" s="133"/>
      <c r="RMC73" s="134"/>
      <c r="RMI73" s="133"/>
      <c r="RMJ73" s="134"/>
      <c r="RMP73" s="133"/>
      <c r="RMQ73" s="134"/>
      <c r="RMW73" s="133"/>
      <c r="RMX73" s="134"/>
      <c r="RND73" s="133"/>
      <c r="RNE73" s="134"/>
      <c r="RNK73" s="133"/>
      <c r="RNL73" s="134"/>
      <c r="RNR73" s="133"/>
      <c r="RNS73" s="134"/>
      <c r="RNY73" s="133"/>
      <c r="RNZ73" s="134"/>
      <c r="ROF73" s="133"/>
      <c r="ROG73" s="134"/>
      <c r="ROM73" s="133"/>
      <c r="RON73" s="134"/>
      <c r="ROT73" s="133"/>
      <c r="ROU73" s="134"/>
      <c r="RPA73" s="133"/>
      <c r="RPB73" s="134"/>
      <c r="RPH73" s="133"/>
      <c r="RPI73" s="134"/>
      <c r="RPO73" s="133"/>
      <c r="RPP73" s="134"/>
      <c r="RPV73" s="133"/>
      <c r="RPW73" s="134"/>
      <c r="RQC73" s="133"/>
      <c r="RQD73" s="134"/>
      <c r="RQJ73" s="133"/>
      <c r="RQK73" s="134"/>
      <c r="RQQ73" s="133"/>
      <c r="RQR73" s="134"/>
      <c r="RQX73" s="133"/>
      <c r="RQY73" s="134"/>
      <c r="RRE73" s="133"/>
      <c r="RRF73" s="134"/>
      <c r="RRL73" s="133"/>
      <c r="RRM73" s="134"/>
      <c r="RRS73" s="133"/>
      <c r="RRT73" s="134"/>
      <c r="RRZ73" s="133"/>
      <c r="RSA73" s="134"/>
      <c r="RSG73" s="133"/>
      <c r="RSH73" s="134"/>
      <c r="RSN73" s="133"/>
      <c r="RSO73" s="134"/>
      <c r="RSU73" s="133"/>
      <c r="RSV73" s="134"/>
      <c r="RTB73" s="133"/>
      <c r="RTC73" s="134"/>
      <c r="RTI73" s="133"/>
      <c r="RTJ73" s="134"/>
      <c r="RTP73" s="133"/>
      <c r="RTQ73" s="134"/>
      <c r="RTW73" s="133"/>
      <c r="RTX73" s="134"/>
      <c r="RUD73" s="133"/>
      <c r="RUE73" s="134"/>
      <c r="RUK73" s="133"/>
      <c r="RUL73" s="134"/>
      <c r="RUR73" s="133"/>
      <c r="RUS73" s="134"/>
      <c r="RUY73" s="133"/>
      <c r="RUZ73" s="134"/>
      <c r="RVF73" s="133"/>
      <c r="RVG73" s="134"/>
      <c r="RVM73" s="133"/>
      <c r="RVN73" s="134"/>
      <c r="RVT73" s="133"/>
      <c r="RVU73" s="134"/>
      <c r="RWA73" s="133"/>
      <c r="RWB73" s="134"/>
      <c r="RWH73" s="133"/>
      <c r="RWI73" s="134"/>
      <c r="RWO73" s="133"/>
      <c r="RWP73" s="134"/>
      <c r="RWV73" s="133"/>
      <c r="RWW73" s="134"/>
      <c r="RXC73" s="133"/>
      <c r="RXD73" s="134"/>
      <c r="RXJ73" s="133"/>
      <c r="RXK73" s="134"/>
      <c r="RXQ73" s="133"/>
      <c r="RXR73" s="134"/>
      <c r="RXX73" s="133"/>
      <c r="RXY73" s="134"/>
      <c r="RYE73" s="133"/>
      <c r="RYF73" s="134"/>
      <c r="RYL73" s="133"/>
      <c r="RYM73" s="134"/>
      <c r="RYS73" s="133"/>
      <c r="RYT73" s="134"/>
      <c r="RYZ73" s="133"/>
      <c r="RZA73" s="134"/>
      <c r="RZG73" s="133"/>
      <c r="RZH73" s="134"/>
      <c r="RZN73" s="133"/>
      <c r="RZO73" s="134"/>
      <c r="RZU73" s="133"/>
      <c r="RZV73" s="134"/>
      <c r="SAB73" s="133"/>
      <c r="SAC73" s="134"/>
      <c r="SAI73" s="133"/>
      <c r="SAJ73" s="134"/>
      <c r="SAP73" s="133"/>
      <c r="SAQ73" s="134"/>
      <c r="SAW73" s="133"/>
      <c r="SAX73" s="134"/>
      <c r="SBD73" s="133"/>
      <c r="SBE73" s="134"/>
      <c r="SBK73" s="133"/>
      <c r="SBL73" s="134"/>
      <c r="SBR73" s="133"/>
      <c r="SBS73" s="134"/>
      <c r="SBY73" s="133"/>
      <c r="SBZ73" s="134"/>
      <c r="SCF73" s="133"/>
      <c r="SCG73" s="134"/>
      <c r="SCM73" s="133"/>
      <c r="SCN73" s="134"/>
      <c r="SCT73" s="133"/>
      <c r="SCU73" s="134"/>
      <c r="SDA73" s="133"/>
      <c r="SDB73" s="134"/>
      <c r="SDH73" s="133"/>
      <c r="SDI73" s="134"/>
      <c r="SDO73" s="133"/>
      <c r="SDP73" s="134"/>
      <c r="SDV73" s="133"/>
      <c r="SDW73" s="134"/>
      <c r="SEC73" s="133"/>
      <c r="SED73" s="134"/>
      <c r="SEJ73" s="133"/>
      <c r="SEK73" s="134"/>
      <c r="SEQ73" s="133"/>
      <c r="SER73" s="134"/>
      <c r="SEX73" s="133"/>
      <c r="SEY73" s="134"/>
      <c r="SFE73" s="133"/>
      <c r="SFF73" s="134"/>
      <c r="SFL73" s="133"/>
      <c r="SFM73" s="134"/>
      <c r="SFS73" s="133"/>
      <c r="SFT73" s="134"/>
      <c r="SFZ73" s="133"/>
      <c r="SGA73" s="134"/>
      <c r="SGG73" s="133"/>
      <c r="SGH73" s="134"/>
      <c r="SGN73" s="133"/>
      <c r="SGO73" s="134"/>
      <c r="SGU73" s="133"/>
      <c r="SGV73" s="134"/>
      <c r="SHB73" s="133"/>
      <c r="SHC73" s="134"/>
      <c r="SHI73" s="133"/>
      <c r="SHJ73" s="134"/>
      <c r="SHP73" s="133"/>
      <c r="SHQ73" s="134"/>
      <c r="SHW73" s="133"/>
      <c r="SHX73" s="134"/>
      <c r="SID73" s="133"/>
      <c r="SIE73" s="134"/>
      <c r="SIK73" s="133"/>
      <c r="SIL73" s="134"/>
      <c r="SIR73" s="133"/>
      <c r="SIS73" s="134"/>
      <c r="SIY73" s="133"/>
      <c r="SIZ73" s="134"/>
      <c r="SJF73" s="133"/>
      <c r="SJG73" s="134"/>
      <c r="SJM73" s="133"/>
      <c r="SJN73" s="134"/>
      <c r="SJT73" s="133"/>
      <c r="SJU73" s="134"/>
      <c r="SKA73" s="133"/>
      <c r="SKB73" s="134"/>
      <c r="SKH73" s="133"/>
      <c r="SKI73" s="134"/>
      <c r="SKO73" s="133"/>
      <c r="SKP73" s="134"/>
      <c r="SKV73" s="133"/>
      <c r="SKW73" s="134"/>
      <c r="SLC73" s="133"/>
      <c r="SLD73" s="134"/>
      <c r="SLJ73" s="133"/>
      <c r="SLK73" s="134"/>
      <c r="SLQ73" s="133"/>
      <c r="SLR73" s="134"/>
      <c r="SLX73" s="133"/>
      <c r="SLY73" s="134"/>
      <c r="SME73" s="133"/>
      <c r="SMF73" s="134"/>
      <c r="SML73" s="133"/>
      <c r="SMM73" s="134"/>
      <c r="SMS73" s="133"/>
      <c r="SMT73" s="134"/>
      <c r="SMZ73" s="133"/>
      <c r="SNA73" s="134"/>
      <c r="SNG73" s="133"/>
      <c r="SNH73" s="134"/>
      <c r="SNN73" s="133"/>
      <c r="SNO73" s="134"/>
      <c r="SNU73" s="133"/>
      <c r="SNV73" s="134"/>
      <c r="SOB73" s="133"/>
      <c r="SOC73" s="134"/>
      <c r="SOI73" s="133"/>
      <c r="SOJ73" s="134"/>
      <c r="SOP73" s="133"/>
      <c r="SOQ73" s="134"/>
      <c r="SOW73" s="133"/>
      <c r="SOX73" s="134"/>
      <c r="SPD73" s="133"/>
      <c r="SPE73" s="134"/>
      <c r="SPK73" s="133"/>
      <c r="SPL73" s="134"/>
      <c r="SPR73" s="133"/>
      <c r="SPS73" s="134"/>
      <c r="SPY73" s="133"/>
      <c r="SPZ73" s="134"/>
      <c r="SQF73" s="133"/>
      <c r="SQG73" s="134"/>
      <c r="SQM73" s="133"/>
      <c r="SQN73" s="134"/>
      <c r="SQT73" s="133"/>
      <c r="SQU73" s="134"/>
      <c r="SRA73" s="133"/>
      <c r="SRB73" s="134"/>
      <c r="SRH73" s="133"/>
      <c r="SRI73" s="134"/>
      <c r="SRO73" s="133"/>
      <c r="SRP73" s="134"/>
      <c r="SRV73" s="133"/>
      <c r="SRW73" s="134"/>
      <c r="SSC73" s="133"/>
      <c r="SSD73" s="134"/>
      <c r="SSJ73" s="133"/>
      <c r="SSK73" s="134"/>
      <c r="SSQ73" s="133"/>
      <c r="SSR73" s="134"/>
      <c r="SSX73" s="133"/>
      <c r="SSY73" s="134"/>
      <c r="STE73" s="133"/>
      <c r="STF73" s="134"/>
      <c r="STL73" s="133"/>
      <c r="STM73" s="134"/>
      <c r="STS73" s="133"/>
      <c r="STT73" s="134"/>
      <c r="STZ73" s="133"/>
      <c r="SUA73" s="134"/>
      <c r="SUG73" s="133"/>
      <c r="SUH73" s="134"/>
      <c r="SUN73" s="133"/>
      <c r="SUO73" s="134"/>
      <c r="SUU73" s="133"/>
      <c r="SUV73" s="134"/>
      <c r="SVB73" s="133"/>
      <c r="SVC73" s="134"/>
      <c r="SVI73" s="133"/>
      <c r="SVJ73" s="134"/>
      <c r="SVP73" s="133"/>
      <c r="SVQ73" s="134"/>
      <c r="SVW73" s="133"/>
      <c r="SVX73" s="134"/>
      <c r="SWD73" s="133"/>
      <c r="SWE73" s="134"/>
      <c r="SWK73" s="133"/>
      <c r="SWL73" s="134"/>
      <c r="SWR73" s="133"/>
      <c r="SWS73" s="134"/>
      <c r="SWY73" s="133"/>
      <c r="SWZ73" s="134"/>
      <c r="SXF73" s="133"/>
      <c r="SXG73" s="134"/>
      <c r="SXM73" s="133"/>
      <c r="SXN73" s="134"/>
      <c r="SXT73" s="133"/>
      <c r="SXU73" s="134"/>
      <c r="SYA73" s="133"/>
      <c r="SYB73" s="134"/>
      <c r="SYH73" s="133"/>
      <c r="SYI73" s="134"/>
      <c r="SYO73" s="133"/>
      <c r="SYP73" s="134"/>
      <c r="SYV73" s="133"/>
      <c r="SYW73" s="134"/>
      <c r="SZC73" s="133"/>
      <c r="SZD73" s="134"/>
      <c r="SZJ73" s="133"/>
      <c r="SZK73" s="134"/>
      <c r="SZQ73" s="133"/>
      <c r="SZR73" s="134"/>
      <c r="SZX73" s="133"/>
      <c r="SZY73" s="134"/>
      <c r="TAE73" s="133"/>
      <c r="TAF73" s="134"/>
      <c r="TAL73" s="133"/>
      <c r="TAM73" s="134"/>
      <c r="TAS73" s="133"/>
      <c r="TAT73" s="134"/>
      <c r="TAZ73" s="133"/>
      <c r="TBA73" s="134"/>
      <c r="TBG73" s="133"/>
      <c r="TBH73" s="134"/>
      <c r="TBN73" s="133"/>
      <c r="TBO73" s="134"/>
      <c r="TBU73" s="133"/>
      <c r="TBV73" s="134"/>
      <c r="TCB73" s="133"/>
      <c r="TCC73" s="134"/>
      <c r="TCI73" s="133"/>
      <c r="TCJ73" s="134"/>
      <c r="TCP73" s="133"/>
      <c r="TCQ73" s="134"/>
      <c r="TCW73" s="133"/>
      <c r="TCX73" s="134"/>
      <c r="TDD73" s="133"/>
      <c r="TDE73" s="134"/>
      <c r="TDK73" s="133"/>
      <c r="TDL73" s="134"/>
      <c r="TDR73" s="133"/>
      <c r="TDS73" s="134"/>
      <c r="TDY73" s="133"/>
      <c r="TDZ73" s="134"/>
      <c r="TEF73" s="133"/>
      <c r="TEG73" s="134"/>
      <c r="TEM73" s="133"/>
      <c r="TEN73" s="134"/>
      <c r="TET73" s="133"/>
      <c r="TEU73" s="134"/>
      <c r="TFA73" s="133"/>
      <c r="TFB73" s="134"/>
      <c r="TFH73" s="133"/>
      <c r="TFI73" s="134"/>
      <c r="TFO73" s="133"/>
      <c r="TFP73" s="134"/>
      <c r="TFV73" s="133"/>
      <c r="TFW73" s="134"/>
      <c r="TGC73" s="133"/>
      <c r="TGD73" s="134"/>
      <c r="TGJ73" s="133"/>
      <c r="TGK73" s="134"/>
      <c r="TGQ73" s="133"/>
      <c r="TGR73" s="134"/>
      <c r="TGX73" s="133"/>
      <c r="TGY73" s="134"/>
      <c r="THE73" s="133"/>
      <c r="THF73" s="134"/>
      <c r="THL73" s="133"/>
      <c r="THM73" s="134"/>
      <c r="THS73" s="133"/>
      <c r="THT73" s="134"/>
      <c r="THZ73" s="133"/>
      <c r="TIA73" s="134"/>
      <c r="TIG73" s="133"/>
      <c r="TIH73" s="134"/>
      <c r="TIN73" s="133"/>
      <c r="TIO73" s="134"/>
      <c r="TIU73" s="133"/>
      <c r="TIV73" s="134"/>
      <c r="TJB73" s="133"/>
      <c r="TJC73" s="134"/>
      <c r="TJI73" s="133"/>
      <c r="TJJ73" s="134"/>
      <c r="TJP73" s="133"/>
      <c r="TJQ73" s="134"/>
      <c r="TJW73" s="133"/>
      <c r="TJX73" s="134"/>
      <c r="TKD73" s="133"/>
      <c r="TKE73" s="134"/>
      <c r="TKK73" s="133"/>
      <c r="TKL73" s="134"/>
      <c r="TKR73" s="133"/>
      <c r="TKS73" s="134"/>
      <c r="TKY73" s="133"/>
      <c r="TKZ73" s="134"/>
      <c r="TLF73" s="133"/>
      <c r="TLG73" s="134"/>
      <c r="TLM73" s="133"/>
      <c r="TLN73" s="134"/>
      <c r="TLT73" s="133"/>
      <c r="TLU73" s="134"/>
      <c r="TMA73" s="133"/>
      <c r="TMB73" s="134"/>
      <c r="TMH73" s="133"/>
      <c r="TMI73" s="134"/>
      <c r="TMO73" s="133"/>
      <c r="TMP73" s="134"/>
      <c r="TMV73" s="133"/>
      <c r="TMW73" s="134"/>
      <c r="TNC73" s="133"/>
      <c r="TND73" s="134"/>
      <c r="TNJ73" s="133"/>
      <c r="TNK73" s="134"/>
      <c r="TNQ73" s="133"/>
      <c r="TNR73" s="134"/>
      <c r="TNX73" s="133"/>
      <c r="TNY73" s="134"/>
      <c r="TOE73" s="133"/>
      <c r="TOF73" s="134"/>
      <c r="TOL73" s="133"/>
      <c r="TOM73" s="134"/>
      <c r="TOS73" s="133"/>
      <c r="TOT73" s="134"/>
      <c r="TOZ73" s="133"/>
      <c r="TPA73" s="134"/>
      <c r="TPG73" s="133"/>
      <c r="TPH73" s="134"/>
      <c r="TPN73" s="133"/>
      <c r="TPO73" s="134"/>
      <c r="TPU73" s="133"/>
      <c r="TPV73" s="134"/>
      <c r="TQB73" s="133"/>
      <c r="TQC73" s="134"/>
      <c r="TQI73" s="133"/>
      <c r="TQJ73" s="134"/>
      <c r="TQP73" s="133"/>
      <c r="TQQ73" s="134"/>
      <c r="TQW73" s="133"/>
      <c r="TQX73" s="134"/>
      <c r="TRD73" s="133"/>
      <c r="TRE73" s="134"/>
      <c r="TRK73" s="133"/>
      <c r="TRL73" s="134"/>
      <c r="TRR73" s="133"/>
      <c r="TRS73" s="134"/>
      <c r="TRY73" s="133"/>
      <c r="TRZ73" s="134"/>
      <c r="TSF73" s="133"/>
      <c r="TSG73" s="134"/>
      <c r="TSM73" s="133"/>
      <c r="TSN73" s="134"/>
      <c r="TST73" s="133"/>
      <c r="TSU73" s="134"/>
      <c r="TTA73" s="133"/>
      <c r="TTB73" s="134"/>
      <c r="TTH73" s="133"/>
      <c r="TTI73" s="134"/>
      <c r="TTO73" s="133"/>
      <c r="TTP73" s="134"/>
      <c r="TTV73" s="133"/>
      <c r="TTW73" s="134"/>
      <c r="TUC73" s="133"/>
      <c r="TUD73" s="134"/>
      <c r="TUJ73" s="133"/>
      <c r="TUK73" s="134"/>
      <c r="TUQ73" s="133"/>
      <c r="TUR73" s="134"/>
      <c r="TUX73" s="133"/>
      <c r="TUY73" s="134"/>
      <c r="TVE73" s="133"/>
      <c r="TVF73" s="134"/>
      <c r="TVL73" s="133"/>
      <c r="TVM73" s="134"/>
      <c r="TVS73" s="133"/>
      <c r="TVT73" s="134"/>
      <c r="TVZ73" s="133"/>
      <c r="TWA73" s="134"/>
      <c r="TWG73" s="133"/>
      <c r="TWH73" s="134"/>
      <c r="TWN73" s="133"/>
      <c r="TWO73" s="134"/>
      <c r="TWU73" s="133"/>
      <c r="TWV73" s="134"/>
      <c r="TXB73" s="133"/>
      <c r="TXC73" s="134"/>
      <c r="TXI73" s="133"/>
      <c r="TXJ73" s="134"/>
      <c r="TXP73" s="133"/>
      <c r="TXQ73" s="134"/>
      <c r="TXW73" s="133"/>
      <c r="TXX73" s="134"/>
      <c r="TYD73" s="133"/>
      <c r="TYE73" s="134"/>
      <c r="TYK73" s="133"/>
      <c r="TYL73" s="134"/>
      <c r="TYR73" s="133"/>
      <c r="TYS73" s="134"/>
      <c r="TYY73" s="133"/>
      <c r="TYZ73" s="134"/>
      <c r="TZF73" s="133"/>
      <c r="TZG73" s="134"/>
      <c r="TZM73" s="133"/>
      <c r="TZN73" s="134"/>
      <c r="TZT73" s="133"/>
      <c r="TZU73" s="134"/>
      <c r="UAA73" s="133"/>
      <c r="UAB73" s="134"/>
      <c r="UAH73" s="133"/>
      <c r="UAI73" s="134"/>
      <c r="UAO73" s="133"/>
      <c r="UAP73" s="134"/>
      <c r="UAV73" s="133"/>
      <c r="UAW73" s="134"/>
      <c r="UBC73" s="133"/>
      <c r="UBD73" s="134"/>
      <c r="UBJ73" s="133"/>
      <c r="UBK73" s="134"/>
      <c r="UBQ73" s="133"/>
      <c r="UBR73" s="134"/>
      <c r="UBX73" s="133"/>
      <c r="UBY73" s="134"/>
      <c r="UCE73" s="133"/>
      <c r="UCF73" s="134"/>
      <c r="UCL73" s="133"/>
      <c r="UCM73" s="134"/>
      <c r="UCS73" s="133"/>
      <c r="UCT73" s="134"/>
      <c r="UCZ73" s="133"/>
      <c r="UDA73" s="134"/>
      <c r="UDG73" s="133"/>
      <c r="UDH73" s="134"/>
      <c r="UDN73" s="133"/>
      <c r="UDO73" s="134"/>
      <c r="UDU73" s="133"/>
      <c r="UDV73" s="134"/>
      <c r="UEB73" s="133"/>
      <c r="UEC73" s="134"/>
      <c r="UEI73" s="133"/>
      <c r="UEJ73" s="134"/>
      <c r="UEP73" s="133"/>
      <c r="UEQ73" s="134"/>
      <c r="UEW73" s="133"/>
      <c r="UEX73" s="134"/>
      <c r="UFD73" s="133"/>
      <c r="UFE73" s="134"/>
      <c r="UFK73" s="133"/>
      <c r="UFL73" s="134"/>
      <c r="UFR73" s="133"/>
      <c r="UFS73" s="134"/>
      <c r="UFY73" s="133"/>
      <c r="UFZ73" s="134"/>
      <c r="UGF73" s="133"/>
      <c r="UGG73" s="134"/>
      <c r="UGM73" s="133"/>
      <c r="UGN73" s="134"/>
      <c r="UGT73" s="133"/>
      <c r="UGU73" s="134"/>
      <c r="UHA73" s="133"/>
      <c r="UHB73" s="134"/>
      <c r="UHH73" s="133"/>
      <c r="UHI73" s="134"/>
      <c r="UHO73" s="133"/>
      <c r="UHP73" s="134"/>
      <c r="UHV73" s="133"/>
      <c r="UHW73" s="134"/>
      <c r="UIC73" s="133"/>
      <c r="UID73" s="134"/>
      <c r="UIJ73" s="133"/>
      <c r="UIK73" s="134"/>
      <c r="UIQ73" s="133"/>
      <c r="UIR73" s="134"/>
      <c r="UIX73" s="133"/>
      <c r="UIY73" s="134"/>
      <c r="UJE73" s="133"/>
      <c r="UJF73" s="134"/>
      <c r="UJL73" s="133"/>
      <c r="UJM73" s="134"/>
      <c r="UJS73" s="133"/>
      <c r="UJT73" s="134"/>
      <c r="UJZ73" s="133"/>
      <c r="UKA73" s="134"/>
      <c r="UKG73" s="133"/>
      <c r="UKH73" s="134"/>
      <c r="UKN73" s="133"/>
      <c r="UKO73" s="134"/>
      <c r="UKU73" s="133"/>
      <c r="UKV73" s="134"/>
      <c r="ULB73" s="133"/>
      <c r="ULC73" s="134"/>
      <c r="ULI73" s="133"/>
      <c r="ULJ73" s="134"/>
      <c r="ULP73" s="133"/>
      <c r="ULQ73" s="134"/>
      <c r="ULW73" s="133"/>
      <c r="ULX73" s="134"/>
      <c r="UMD73" s="133"/>
      <c r="UME73" s="134"/>
      <c r="UMK73" s="133"/>
      <c r="UML73" s="134"/>
      <c r="UMR73" s="133"/>
      <c r="UMS73" s="134"/>
      <c r="UMY73" s="133"/>
      <c r="UMZ73" s="134"/>
      <c r="UNF73" s="133"/>
      <c r="UNG73" s="134"/>
      <c r="UNM73" s="133"/>
      <c r="UNN73" s="134"/>
      <c r="UNT73" s="133"/>
      <c r="UNU73" s="134"/>
      <c r="UOA73" s="133"/>
      <c r="UOB73" s="134"/>
      <c r="UOH73" s="133"/>
      <c r="UOI73" s="134"/>
      <c r="UOO73" s="133"/>
      <c r="UOP73" s="134"/>
      <c r="UOV73" s="133"/>
      <c r="UOW73" s="134"/>
      <c r="UPC73" s="133"/>
      <c r="UPD73" s="134"/>
      <c r="UPJ73" s="133"/>
      <c r="UPK73" s="134"/>
      <c r="UPQ73" s="133"/>
      <c r="UPR73" s="134"/>
      <c r="UPX73" s="133"/>
      <c r="UPY73" s="134"/>
      <c r="UQE73" s="133"/>
      <c r="UQF73" s="134"/>
      <c r="UQL73" s="133"/>
      <c r="UQM73" s="134"/>
      <c r="UQS73" s="133"/>
      <c r="UQT73" s="134"/>
      <c r="UQZ73" s="133"/>
      <c r="URA73" s="134"/>
      <c r="URG73" s="133"/>
      <c r="URH73" s="134"/>
      <c r="URN73" s="133"/>
      <c r="URO73" s="134"/>
      <c r="URU73" s="133"/>
      <c r="URV73" s="134"/>
      <c r="USB73" s="133"/>
      <c r="USC73" s="134"/>
      <c r="USI73" s="133"/>
      <c r="USJ73" s="134"/>
      <c r="USP73" s="133"/>
      <c r="USQ73" s="134"/>
      <c r="USW73" s="133"/>
      <c r="USX73" s="134"/>
      <c r="UTD73" s="133"/>
      <c r="UTE73" s="134"/>
      <c r="UTK73" s="133"/>
      <c r="UTL73" s="134"/>
      <c r="UTR73" s="133"/>
      <c r="UTS73" s="134"/>
      <c r="UTY73" s="133"/>
      <c r="UTZ73" s="134"/>
      <c r="UUF73" s="133"/>
      <c r="UUG73" s="134"/>
      <c r="UUM73" s="133"/>
      <c r="UUN73" s="134"/>
      <c r="UUT73" s="133"/>
      <c r="UUU73" s="134"/>
      <c r="UVA73" s="133"/>
      <c r="UVB73" s="134"/>
      <c r="UVH73" s="133"/>
      <c r="UVI73" s="134"/>
      <c r="UVO73" s="133"/>
      <c r="UVP73" s="134"/>
      <c r="UVV73" s="133"/>
      <c r="UVW73" s="134"/>
      <c r="UWC73" s="133"/>
      <c r="UWD73" s="134"/>
      <c r="UWJ73" s="133"/>
      <c r="UWK73" s="134"/>
      <c r="UWQ73" s="133"/>
      <c r="UWR73" s="134"/>
      <c r="UWX73" s="133"/>
      <c r="UWY73" s="134"/>
      <c r="UXE73" s="133"/>
      <c r="UXF73" s="134"/>
      <c r="UXL73" s="133"/>
      <c r="UXM73" s="134"/>
      <c r="UXS73" s="133"/>
      <c r="UXT73" s="134"/>
      <c r="UXZ73" s="133"/>
      <c r="UYA73" s="134"/>
      <c r="UYG73" s="133"/>
      <c r="UYH73" s="134"/>
      <c r="UYN73" s="133"/>
      <c r="UYO73" s="134"/>
      <c r="UYU73" s="133"/>
      <c r="UYV73" s="134"/>
      <c r="UZB73" s="133"/>
      <c r="UZC73" s="134"/>
      <c r="UZI73" s="133"/>
      <c r="UZJ73" s="134"/>
      <c r="UZP73" s="133"/>
      <c r="UZQ73" s="134"/>
      <c r="UZW73" s="133"/>
      <c r="UZX73" s="134"/>
      <c r="VAD73" s="133"/>
      <c r="VAE73" s="134"/>
      <c r="VAK73" s="133"/>
      <c r="VAL73" s="134"/>
      <c r="VAR73" s="133"/>
      <c r="VAS73" s="134"/>
      <c r="VAY73" s="133"/>
      <c r="VAZ73" s="134"/>
      <c r="VBF73" s="133"/>
      <c r="VBG73" s="134"/>
      <c r="VBM73" s="133"/>
      <c r="VBN73" s="134"/>
      <c r="VBT73" s="133"/>
      <c r="VBU73" s="134"/>
      <c r="VCA73" s="133"/>
      <c r="VCB73" s="134"/>
      <c r="VCH73" s="133"/>
      <c r="VCI73" s="134"/>
      <c r="VCO73" s="133"/>
      <c r="VCP73" s="134"/>
      <c r="VCV73" s="133"/>
      <c r="VCW73" s="134"/>
      <c r="VDC73" s="133"/>
      <c r="VDD73" s="134"/>
      <c r="VDJ73" s="133"/>
      <c r="VDK73" s="134"/>
      <c r="VDQ73" s="133"/>
      <c r="VDR73" s="134"/>
      <c r="VDX73" s="133"/>
      <c r="VDY73" s="134"/>
      <c r="VEE73" s="133"/>
      <c r="VEF73" s="134"/>
      <c r="VEL73" s="133"/>
      <c r="VEM73" s="134"/>
      <c r="VES73" s="133"/>
      <c r="VET73" s="134"/>
      <c r="VEZ73" s="133"/>
      <c r="VFA73" s="134"/>
      <c r="VFG73" s="133"/>
      <c r="VFH73" s="134"/>
      <c r="VFN73" s="133"/>
      <c r="VFO73" s="134"/>
      <c r="VFU73" s="133"/>
      <c r="VFV73" s="134"/>
      <c r="VGB73" s="133"/>
      <c r="VGC73" s="134"/>
      <c r="VGI73" s="133"/>
      <c r="VGJ73" s="134"/>
      <c r="VGP73" s="133"/>
      <c r="VGQ73" s="134"/>
      <c r="VGW73" s="133"/>
      <c r="VGX73" s="134"/>
      <c r="VHD73" s="133"/>
      <c r="VHE73" s="134"/>
      <c r="VHK73" s="133"/>
      <c r="VHL73" s="134"/>
      <c r="VHR73" s="133"/>
      <c r="VHS73" s="134"/>
      <c r="VHY73" s="133"/>
      <c r="VHZ73" s="134"/>
      <c r="VIF73" s="133"/>
      <c r="VIG73" s="134"/>
      <c r="VIM73" s="133"/>
      <c r="VIN73" s="134"/>
      <c r="VIT73" s="133"/>
      <c r="VIU73" s="134"/>
      <c r="VJA73" s="133"/>
      <c r="VJB73" s="134"/>
      <c r="VJH73" s="133"/>
      <c r="VJI73" s="134"/>
      <c r="VJO73" s="133"/>
      <c r="VJP73" s="134"/>
      <c r="VJV73" s="133"/>
      <c r="VJW73" s="134"/>
      <c r="VKC73" s="133"/>
      <c r="VKD73" s="134"/>
      <c r="VKJ73" s="133"/>
      <c r="VKK73" s="134"/>
      <c r="VKQ73" s="133"/>
      <c r="VKR73" s="134"/>
      <c r="VKX73" s="133"/>
      <c r="VKY73" s="134"/>
      <c r="VLE73" s="133"/>
      <c r="VLF73" s="134"/>
      <c r="VLL73" s="133"/>
      <c r="VLM73" s="134"/>
      <c r="VLS73" s="133"/>
      <c r="VLT73" s="134"/>
      <c r="VLZ73" s="133"/>
      <c r="VMA73" s="134"/>
      <c r="VMG73" s="133"/>
      <c r="VMH73" s="134"/>
      <c r="VMN73" s="133"/>
      <c r="VMO73" s="134"/>
      <c r="VMU73" s="133"/>
      <c r="VMV73" s="134"/>
      <c r="VNB73" s="133"/>
      <c r="VNC73" s="134"/>
      <c r="VNI73" s="133"/>
      <c r="VNJ73" s="134"/>
      <c r="VNP73" s="133"/>
      <c r="VNQ73" s="134"/>
      <c r="VNW73" s="133"/>
      <c r="VNX73" s="134"/>
      <c r="VOD73" s="133"/>
      <c r="VOE73" s="134"/>
      <c r="VOK73" s="133"/>
      <c r="VOL73" s="134"/>
      <c r="VOR73" s="133"/>
      <c r="VOS73" s="134"/>
      <c r="VOY73" s="133"/>
      <c r="VOZ73" s="134"/>
      <c r="VPF73" s="133"/>
      <c r="VPG73" s="134"/>
      <c r="VPM73" s="133"/>
      <c r="VPN73" s="134"/>
      <c r="VPT73" s="133"/>
      <c r="VPU73" s="134"/>
      <c r="VQA73" s="133"/>
      <c r="VQB73" s="134"/>
      <c r="VQH73" s="133"/>
      <c r="VQI73" s="134"/>
      <c r="VQO73" s="133"/>
      <c r="VQP73" s="134"/>
      <c r="VQV73" s="133"/>
      <c r="VQW73" s="134"/>
      <c r="VRC73" s="133"/>
      <c r="VRD73" s="134"/>
      <c r="VRJ73" s="133"/>
      <c r="VRK73" s="134"/>
      <c r="VRQ73" s="133"/>
      <c r="VRR73" s="134"/>
      <c r="VRX73" s="133"/>
      <c r="VRY73" s="134"/>
      <c r="VSE73" s="133"/>
      <c r="VSF73" s="134"/>
      <c r="VSL73" s="133"/>
      <c r="VSM73" s="134"/>
      <c r="VSS73" s="133"/>
      <c r="VST73" s="134"/>
      <c r="VSZ73" s="133"/>
      <c r="VTA73" s="134"/>
      <c r="VTG73" s="133"/>
      <c r="VTH73" s="134"/>
      <c r="VTN73" s="133"/>
      <c r="VTO73" s="134"/>
      <c r="VTU73" s="133"/>
      <c r="VTV73" s="134"/>
      <c r="VUB73" s="133"/>
      <c r="VUC73" s="134"/>
      <c r="VUI73" s="133"/>
      <c r="VUJ73" s="134"/>
      <c r="VUP73" s="133"/>
      <c r="VUQ73" s="134"/>
      <c r="VUW73" s="133"/>
      <c r="VUX73" s="134"/>
      <c r="VVD73" s="133"/>
      <c r="VVE73" s="134"/>
      <c r="VVK73" s="133"/>
      <c r="VVL73" s="134"/>
      <c r="VVR73" s="133"/>
      <c r="VVS73" s="134"/>
      <c r="VVY73" s="133"/>
      <c r="VVZ73" s="134"/>
      <c r="VWF73" s="133"/>
      <c r="VWG73" s="134"/>
      <c r="VWM73" s="133"/>
      <c r="VWN73" s="134"/>
      <c r="VWT73" s="133"/>
      <c r="VWU73" s="134"/>
      <c r="VXA73" s="133"/>
      <c r="VXB73" s="134"/>
      <c r="VXH73" s="133"/>
      <c r="VXI73" s="134"/>
      <c r="VXO73" s="133"/>
      <c r="VXP73" s="134"/>
      <c r="VXV73" s="133"/>
      <c r="VXW73" s="134"/>
      <c r="VYC73" s="133"/>
      <c r="VYD73" s="134"/>
      <c r="VYJ73" s="133"/>
      <c r="VYK73" s="134"/>
      <c r="VYQ73" s="133"/>
      <c r="VYR73" s="134"/>
      <c r="VYX73" s="133"/>
      <c r="VYY73" s="134"/>
      <c r="VZE73" s="133"/>
      <c r="VZF73" s="134"/>
      <c r="VZL73" s="133"/>
      <c r="VZM73" s="134"/>
      <c r="VZS73" s="133"/>
      <c r="VZT73" s="134"/>
      <c r="VZZ73" s="133"/>
      <c r="WAA73" s="134"/>
      <c r="WAG73" s="133"/>
      <c r="WAH73" s="134"/>
      <c r="WAN73" s="133"/>
      <c r="WAO73" s="134"/>
      <c r="WAU73" s="133"/>
      <c r="WAV73" s="134"/>
      <c r="WBB73" s="133"/>
      <c r="WBC73" s="134"/>
      <c r="WBI73" s="133"/>
      <c r="WBJ73" s="134"/>
      <c r="WBP73" s="133"/>
      <c r="WBQ73" s="134"/>
      <c r="WBW73" s="133"/>
      <c r="WBX73" s="134"/>
      <c r="WCD73" s="133"/>
      <c r="WCE73" s="134"/>
      <c r="WCK73" s="133"/>
      <c r="WCL73" s="134"/>
      <c r="WCR73" s="133"/>
      <c r="WCS73" s="134"/>
      <c r="WCY73" s="133"/>
      <c r="WCZ73" s="134"/>
      <c r="WDF73" s="133"/>
      <c r="WDG73" s="134"/>
      <c r="WDM73" s="133"/>
      <c r="WDN73" s="134"/>
      <c r="WDT73" s="133"/>
      <c r="WDU73" s="134"/>
      <c r="WEA73" s="133"/>
      <c r="WEB73" s="134"/>
      <c r="WEH73" s="133"/>
      <c r="WEI73" s="134"/>
      <c r="WEO73" s="133"/>
      <c r="WEP73" s="134"/>
      <c r="WEV73" s="133"/>
      <c r="WEW73" s="134"/>
      <c r="WFC73" s="133"/>
      <c r="WFD73" s="134"/>
      <c r="WFJ73" s="133"/>
      <c r="WFK73" s="134"/>
      <c r="WFQ73" s="133"/>
      <c r="WFR73" s="134"/>
      <c r="WFX73" s="133"/>
      <c r="WFY73" s="134"/>
      <c r="WGE73" s="133"/>
      <c r="WGF73" s="134"/>
      <c r="WGL73" s="133"/>
      <c r="WGM73" s="134"/>
      <c r="WGS73" s="133"/>
      <c r="WGT73" s="134"/>
      <c r="WGZ73" s="133"/>
      <c r="WHA73" s="134"/>
      <c r="WHG73" s="133"/>
      <c r="WHH73" s="134"/>
      <c r="WHN73" s="133"/>
      <c r="WHO73" s="134"/>
      <c r="WHU73" s="133"/>
      <c r="WHV73" s="134"/>
      <c r="WIB73" s="133"/>
      <c r="WIC73" s="134"/>
      <c r="WII73" s="133"/>
      <c r="WIJ73" s="134"/>
      <c r="WIP73" s="133"/>
      <c r="WIQ73" s="134"/>
      <c r="WIW73" s="133"/>
      <c r="WIX73" s="134"/>
      <c r="WJD73" s="133"/>
      <c r="WJE73" s="134"/>
      <c r="WJK73" s="133"/>
      <c r="WJL73" s="134"/>
      <c r="WJR73" s="133"/>
      <c r="WJS73" s="134"/>
      <c r="WJY73" s="133"/>
      <c r="WJZ73" s="134"/>
      <c r="WKF73" s="133"/>
      <c r="WKG73" s="134"/>
      <c r="WKM73" s="133"/>
      <c r="WKN73" s="134"/>
      <c r="WKT73" s="133"/>
      <c r="WKU73" s="134"/>
      <c r="WLA73" s="133"/>
      <c r="WLB73" s="134"/>
      <c r="WLH73" s="133"/>
      <c r="WLI73" s="134"/>
      <c r="WLO73" s="133"/>
      <c r="WLP73" s="134"/>
      <c r="WLV73" s="133"/>
      <c r="WLW73" s="134"/>
      <c r="WMC73" s="133"/>
      <c r="WMD73" s="134"/>
      <c r="WMJ73" s="133"/>
      <c r="WMK73" s="134"/>
      <c r="WMQ73" s="133"/>
      <c r="WMR73" s="134"/>
      <c r="WMX73" s="133"/>
      <c r="WMY73" s="134"/>
      <c r="WNE73" s="133"/>
      <c r="WNF73" s="134"/>
      <c r="WNL73" s="133"/>
      <c r="WNM73" s="134"/>
      <c r="WNS73" s="133"/>
      <c r="WNT73" s="134"/>
      <c r="WNZ73" s="133"/>
      <c r="WOA73" s="134"/>
      <c r="WOG73" s="133"/>
      <c r="WOH73" s="134"/>
      <c r="WON73" s="133"/>
      <c r="WOO73" s="134"/>
      <c r="WOU73" s="133"/>
      <c r="WOV73" s="134"/>
      <c r="WPB73" s="133"/>
      <c r="WPC73" s="134"/>
      <c r="WPI73" s="133"/>
      <c r="WPJ73" s="134"/>
      <c r="WPP73" s="133"/>
      <c r="WPQ73" s="134"/>
      <c r="WPW73" s="133"/>
      <c r="WPX73" s="134"/>
      <c r="WQD73" s="133"/>
      <c r="WQE73" s="134"/>
      <c r="WQK73" s="133"/>
      <c r="WQL73" s="134"/>
      <c r="WQR73" s="133"/>
      <c r="WQS73" s="134"/>
      <c r="WQY73" s="133"/>
      <c r="WQZ73" s="134"/>
      <c r="WRF73" s="133"/>
      <c r="WRG73" s="134"/>
      <c r="WRM73" s="133"/>
      <c r="WRN73" s="134"/>
      <c r="WRT73" s="133"/>
      <c r="WRU73" s="134"/>
      <c r="WSA73" s="133"/>
      <c r="WSB73" s="134"/>
      <c r="WSH73" s="133"/>
      <c r="WSI73" s="134"/>
      <c r="WSO73" s="133"/>
      <c r="WSP73" s="134"/>
      <c r="WSV73" s="133"/>
      <c r="WSW73" s="134"/>
      <c r="WTC73" s="133"/>
      <c r="WTD73" s="134"/>
      <c r="WTJ73" s="133"/>
      <c r="WTK73" s="134"/>
      <c r="WTQ73" s="133"/>
      <c r="WTR73" s="134"/>
      <c r="WTX73" s="133"/>
      <c r="WTY73" s="134"/>
      <c r="WUE73" s="133"/>
      <c r="WUF73" s="134"/>
      <c r="WUL73" s="133"/>
      <c r="WUM73" s="134"/>
      <c r="WUS73" s="133"/>
      <c r="WUT73" s="134"/>
      <c r="WUZ73" s="133"/>
      <c r="WVA73" s="134"/>
      <c r="WVG73" s="133"/>
      <c r="WVH73" s="134"/>
      <c r="WVN73" s="133"/>
      <c r="WVO73" s="134"/>
      <c r="WVU73" s="133"/>
      <c r="WVV73" s="134"/>
      <c r="WWB73" s="133"/>
      <c r="WWC73" s="134"/>
      <c r="WWI73" s="133"/>
      <c r="WWJ73" s="134"/>
      <c r="WWP73" s="133"/>
      <c r="WWQ73" s="134"/>
      <c r="WWW73" s="133"/>
      <c r="WWX73" s="134"/>
      <c r="WXD73" s="133"/>
      <c r="WXE73" s="134"/>
      <c r="WXK73" s="133"/>
      <c r="WXL73" s="134"/>
      <c r="WXR73" s="133"/>
      <c r="WXS73" s="134"/>
      <c r="WXY73" s="133"/>
      <c r="WXZ73" s="134"/>
      <c r="WYF73" s="133"/>
      <c r="WYG73" s="134"/>
      <c r="WYM73" s="133"/>
      <c r="WYN73" s="134"/>
      <c r="WYT73" s="133"/>
      <c r="WYU73" s="134"/>
      <c r="WZA73" s="133"/>
      <c r="WZB73" s="134"/>
      <c r="WZH73" s="133"/>
      <c r="WZI73" s="134"/>
      <c r="WZO73" s="133"/>
      <c r="WZP73" s="134"/>
      <c r="WZV73" s="133"/>
      <c r="WZW73" s="134"/>
      <c r="XAC73" s="133"/>
      <c r="XAD73" s="134"/>
      <c r="XAJ73" s="133"/>
      <c r="XAK73" s="134"/>
      <c r="XAQ73" s="133"/>
      <c r="XAR73" s="134"/>
      <c r="XAX73" s="133"/>
      <c r="XAY73" s="134"/>
      <c r="XBE73" s="133"/>
      <c r="XBF73" s="134"/>
      <c r="XBL73" s="133"/>
      <c r="XBM73" s="134"/>
      <c r="XBS73" s="133"/>
      <c r="XBT73" s="134"/>
      <c r="XBZ73" s="133"/>
      <c r="XCA73" s="134"/>
      <c r="XCG73" s="133"/>
      <c r="XCH73" s="134"/>
      <c r="XCN73" s="133"/>
      <c r="XCO73" s="134"/>
      <c r="XCU73" s="133"/>
      <c r="XCV73" s="134"/>
      <c r="XDB73" s="133"/>
      <c r="XDC73" s="134"/>
      <c r="XDI73" s="133"/>
      <c r="XDJ73" s="134"/>
      <c r="XDP73" s="133"/>
      <c r="XDQ73" s="134"/>
      <c r="XDW73" s="133"/>
      <c r="XDX73" s="134"/>
      <c r="XED73" s="133"/>
      <c r="XEE73" s="134"/>
      <c r="XEK73" s="133"/>
      <c r="XEL73" s="134"/>
      <c r="XER73" s="133"/>
      <c r="XES73" s="134"/>
      <c r="XEY73" s="133"/>
      <c r="XEZ73" s="134"/>
    </row>
    <row r="74" spans="1:1022 1028:2044 2050:4095 4101:5117 5123:6139 6145:7168 7174:8190 8196:9212 9218:11263 11269:12285 12291:13307 13313:14336 14342:15358 15364:16380">
      <c r="A74" s="11"/>
      <c r="B74" s="11"/>
      <c r="C74" s="11"/>
      <c r="D74" s="11"/>
      <c r="E74" s="11"/>
      <c r="F74" s="11"/>
      <c r="G74" s="11"/>
      <c r="H74" s="147"/>
      <c r="I74" s="150" t="s">
        <v>212</v>
      </c>
      <c r="J74" s="149">
        <v>1.9</v>
      </c>
      <c r="K74" s="147" t="s">
        <v>243</v>
      </c>
      <c r="L74" s="147"/>
      <c r="M74" s="164"/>
      <c r="N74" s="134"/>
      <c r="T74" s="133"/>
      <c r="U74" s="134"/>
      <c r="AA74" s="133"/>
      <c r="AB74" s="134"/>
      <c r="AH74" s="133"/>
      <c r="AI74" s="134"/>
      <c r="AO74" s="133"/>
      <c r="AP74" s="134"/>
      <c r="AV74" s="133"/>
      <c r="AW74" s="134"/>
      <c r="BC74" s="133"/>
      <c r="BD74" s="134"/>
      <c r="BJ74" s="133"/>
      <c r="BK74" s="134"/>
      <c r="BQ74" s="133"/>
      <c r="BR74" s="134"/>
      <c r="BX74" s="133"/>
      <c r="BY74" s="134"/>
      <c r="CE74" s="133"/>
      <c r="CF74" s="134"/>
      <c r="CL74" s="133"/>
      <c r="CM74" s="134"/>
      <c r="CS74" s="133"/>
      <c r="CT74" s="134"/>
      <c r="CZ74" s="133"/>
      <c r="DA74" s="134"/>
      <c r="DG74" s="133"/>
      <c r="DH74" s="134"/>
      <c r="DN74" s="133"/>
      <c r="DO74" s="134"/>
      <c r="DU74" s="133"/>
      <c r="DV74" s="134"/>
      <c r="EB74" s="133"/>
      <c r="EC74" s="134"/>
      <c r="EI74" s="133"/>
      <c r="EJ74" s="134"/>
      <c r="EP74" s="133"/>
      <c r="EQ74" s="134"/>
      <c r="EW74" s="133"/>
      <c r="EX74" s="134"/>
      <c r="FD74" s="133"/>
      <c r="FE74" s="134"/>
      <c r="FK74" s="133"/>
      <c r="FL74" s="134"/>
      <c r="FR74" s="133"/>
      <c r="FS74" s="134"/>
      <c r="FY74" s="133"/>
      <c r="FZ74" s="134"/>
      <c r="GF74" s="133"/>
      <c r="GG74" s="134"/>
      <c r="GM74" s="133"/>
      <c r="GN74" s="134"/>
      <c r="GT74" s="133"/>
      <c r="GU74" s="134"/>
      <c r="HA74" s="133"/>
      <c r="HB74" s="134"/>
      <c r="HH74" s="133"/>
      <c r="HI74" s="134"/>
      <c r="HO74" s="133"/>
      <c r="HP74" s="134"/>
      <c r="HV74" s="133"/>
      <c r="HW74" s="134"/>
      <c r="IC74" s="133"/>
      <c r="ID74" s="134"/>
      <c r="IJ74" s="133"/>
      <c r="IK74" s="134"/>
      <c r="IQ74" s="133"/>
      <c r="IR74" s="134"/>
      <c r="IX74" s="133"/>
      <c r="IY74" s="134"/>
      <c r="JE74" s="133"/>
      <c r="JF74" s="134"/>
      <c r="JL74" s="133"/>
      <c r="JM74" s="134"/>
      <c r="JS74" s="133"/>
      <c r="JT74" s="134"/>
      <c r="JZ74" s="133"/>
      <c r="KA74" s="134"/>
      <c r="KG74" s="133"/>
      <c r="KH74" s="134"/>
      <c r="KN74" s="133"/>
      <c r="KO74" s="134"/>
      <c r="KU74" s="133"/>
      <c r="KV74" s="134"/>
      <c r="LB74" s="133"/>
      <c r="LC74" s="134"/>
      <c r="LI74" s="133"/>
      <c r="LJ74" s="134"/>
      <c r="LP74" s="133"/>
      <c r="LQ74" s="134"/>
      <c r="LW74" s="133"/>
      <c r="LX74" s="134"/>
      <c r="MD74" s="133"/>
      <c r="ME74" s="134"/>
      <c r="MK74" s="133"/>
      <c r="ML74" s="134"/>
      <c r="MR74" s="133"/>
      <c r="MS74" s="134"/>
      <c r="MY74" s="133"/>
      <c r="MZ74" s="134"/>
      <c r="NF74" s="133"/>
      <c r="NG74" s="134"/>
      <c r="NM74" s="133"/>
      <c r="NN74" s="134"/>
      <c r="NT74" s="133"/>
      <c r="NU74" s="134"/>
      <c r="OA74" s="133"/>
      <c r="OB74" s="134"/>
      <c r="OH74" s="133"/>
      <c r="OI74" s="134"/>
      <c r="OO74" s="133"/>
      <c r="OP74" s="134"/>
      <c r="OV74" s="133"/>
      <c r="OW74" s="134"/>
      <c r="PC74" s="133"/>
      <c r="PD74" s="134"/>
      <c r="PJ74" s="133"/>
      <c r="PK74" s="134"/>
      <c r="PQ74" s="133"/>
      <c r="PR74" s="134"/>
      <c r="PX74" s="133"/>
      <c r="PY74" s="134"/>
      <c r="QE74" s="133"/>
      <c r="QF74" s="134"/>
      <c r="QL74" s="133"/>
      <c r="QM74" s="134"/>
      <c r="QS74" s="133"/>
      <c r="QT74" s="134"/>
      <c r="QZ74" s="133"/>
      <c r="RA74" s="134"/>
      <c r="RG74" s="133"/>
      <c r="RH74" s="134"/>
      <c r="RN74" s="133"/>
      <c r="RO74" s="134"/>
      <c r="RU74" s="133"/>
      <c r="RV74" s="134"/>
      <c r="SB74" s="133"/>
      <c r="SC74" s="134"/>
      <c r="SI74" s="133"/>
      <c r="SJ74" s="134"/>
      <c r="SP74" s="133"/>
      <c r="SQ74" s="134"/>
      <c r="SW74" s="133"/>
      <c r="SX74" s="134"/>
      <c r="TD74" s="133"/>
      <c r="TE74" s="134"/>
      <c r="TK74" s="133"/>
      <c r="TL74" s="134"/>
      <c r="TR74" s="133"/>
      <c r="TS74" s="134"/>
      <c r="TY74" s="133"/>
      <c r="TZ74" s="134"/>
      <c r="UF74" s="133"/>
      <c r="UG74" s="134"/>
      <c r="UM74" s="133"/>
      <c r="UN74" s="134"/>
      <c r="UT74" s="133"/>
      <c r="UU74" s="134"/>
      <c r="VA74" s="133"/>
      <c r="VB74" s="134"/>
      <c r="VH74" s="133"/>
      <c r="VI74" s="134"/>
      <c r="VO74" s="133"/>
      <c r="VP74" s="134"/>
      <c r="VV74" s="133"/>
      <c r="VW74" s="134"/>
      <c r="WC74" s="133"/>
      <c r="WD74" s="134"/>
      <c r="WJ74" s="133"/>
      <c r="WK74" s="134"/>
      <c r="WQ74" s="133"/>
      <c r="WR74" s="134"/>
      <c r="WX74" s="133"/>
      <c r="WY74" s="134"/>
      <c r="XE74" s="133"/>
      <c r="XF74" s="134"/>
      <c r="XL74" s="133"/>
      <c r="XM74" s="134"/>
      <c r="XS74" s="133"/>
      <c r="XT74" s="134"/>
      <c r="XZ74" s="133"/>
      <c r="YA74" s="134"/>
      <c r="YG74" s="133"/>
      <c r="YH74" s="134"/>
      <c r="YN74" s="133"/>
      <c r="YO74" s="134"/>
      <c r="YU74" s="133"/>
      <c r="YV74" s="134"/>
      <c r="ZB74" s="133"/>
      <c r="ZC74" s="134"/>
      <c r="ZI74" s="133"/>
      <c r="ZJ74" s="134"/>
      <c r="ZP74" s="133"/>
      <c r="ZQ74" s="134"/>
      <c r="ZW74" s="133"/>
      <c r="ZX74" s="134"/>
      <c r="AAD74" s="133"/>
      <c r="AAE74" s="134"/>
      <c r="AAK74" s="133"/>
      <c r="AAL74" s="134"/>
      <c r="AAR74" s="133"/>
      <c r="AAS74" s="134"/>
      <c r="AAY74" s="133"/>
      <c r="AAZ74" s="134"/>
      <c r="ABF74" s="133"/>
      <c r="ABG74" s="134"/>
      <c r="ABM74" s="133"/>
      <c r="ABN74" s="134"/>
      <c r="ABT74" s="133"/>
      <c r="ABU74" s="134"/>
      <c r="ACA74" s="133"/>
      <c r="ACB74" s="134"/>
      <c r="ACH74" s="133"/>
      <c r="ACI74" s="134"/>
      <c r="ACO74" s="133"/>
      <c r="ACP74" s="134"/>
      <c r="ACV74" s="133"/>
      <c r="ACW74" s="134"/>
      <c r="ADC74" s="133"/>
      <c r="ADD74" s="134"/>
      <c r="ADJ74" s="133"/>
      <c r="ADK74" s="134"/>
      <c r="ADQ74" s="133"/>
      <c r="ADR74" s="134"/>
      <c r="ADX74" s="133"/>
      <c r="ADY74" s="134"/>
      <c r="AEE74" s="133"/>
      <c r="AEF74" s="134"/>
      <c r="AEL74" s="133"/>
      <c r="AEM74" s="134"/>
      <c r="AES74" s="133"/>
      <c r="AET74" s="134"/>
      <c r="AEZ74" s="133"/>
      <c r="AFA74" s="134"/>
      <c r="AFG74" s="133"/>
      <c r="AFH74" s="134"/>
      <c r="AFN74" s="133"/>
      <c r="AFO74" s="134"/>
      <c r="AFU74" s="133"/>
      <c r="AFV74" s="134"/>
      <c r="AGB74" s="133"/>
      <c r="AGC74" s="134"/>
      <c r="AGI74" s="133"/>
      <c r="AGJ74" s="134"/>
      <c r="AGP74" s="133"/>
      <c r="AGQ74" s="134"/>
      <c r="AGW74" s="133"/>
      <c r="AGX74" s="134"/>
      <c r="AHD74" s="133"/>
      <c r="AHE74" s="134"/>
      <c r="AHK74" s="133"/>
      <c r="AHL74" s="134"/>
      <c r="AHR74" s="133"/>
      <c r="AHS74" s="134"/>
      <c r="AHY74" s="133"/>
      <c r="AHZ74" s="134"/>
      <c r="AIF74" s="133"/>
      <c r="AIG74" s="134"/>
      <c r="AIM74" s="133"/>
      <c r="AIN74" s="134"/>
      <c r="AIT74" s="133"/>
      <c r="AIU74" s="134"/>
      <c r="AJA74" s="133"/>
      <c r="AJB74" s="134"/>
      <c r="AJH74" s="133"/>
      <c r="AJI74" s="134"/>
      <c r="AJO74" s="133"/>
      <c r="AJP74" s="134"/>
      <c r="AJV74" s="133"/>
      <c r="AJW74" s="134"/>
      <c r="AKC74" s="133"/>
      <c r="AKD74" s="134"/>
      <c r="AKJ74" s="133"/>
      <c r="AKK74" s="134"/>
      <c r="AKQ74" s="133"/>
      <c r="AKR74" s="134"/>
      <c r="AKX74" s="133"/>
      <c r="AKY74" s="134"/>
      <c r="ALE74" s="133"/>
      <c r="ALF74" s="134"/>
      <c r="ALL74" s="133"/>
      <c r="ALM74" s="134"/>
      <c r="ALS74" s="133"/>
      <c r="ALT74" s="134"/>
      <c r="ALZ74" s="133"/>
      <c r="AMA74" s="134"/>
      <c r="AMG74" s="133"/>
      <c r="AMH74" s="134"/>
      <c r="AMN74" s="133"/>
      <c r="AMO74" s="134"/>
      <c r="AMU74" s="133"/>
      <c r="AMV74" s="134"/>
      <c r="ANB74" s="133"/>
      <c r="ANC74" s="134"/>
      <c r="ANI74" s="133"/>
      <c r="ANJ74" s="134"/>
      <c r="ANP74" s="133"/>
      <c r="ANQ74" s="134"/>
      <c r="ANW74" s="133"/>
      <c r="ANX74" s="134"/>
      <c r="AOD74" s="133"/>
      <c r="AOE74" s="134"/>
      <c r="AOK74" s="133"/>
      <c r="AOL74" s="134"/>
      <c r="AOR74" s="133"/>
      <c r="AOS74" s="134"/>
      <c r="AOY74" s="133"/>
      <c r="AOZ74" s="134"/>
      <c r="APF74" s="133"/>
      <c r="APG74" s="134"/>
      <c r="APM74" s="133"/>
      <c r="APN74" s="134"/>
      <c r="APT74" s="133"/>
      <c r="APU74" s="134"/>
      <c r="AQA74" s="133"/>
      <c r="AQB74" s="134"/>
      <c r="AQH74" s="133"/>
      <c r="AQI74" s="134"/>
      <c r="AQO74" s="133"/>
      <c r="AQP74" s="134"/>
      <c r="AQV74" s="133"/>
      <c r="AQW74" s="134"/>
      <c r="ARC74" s="133"/>
      <c r="ARD74" s="134"/>
      <c r="ARJ74" s="133"/>
      <c r="ARK74" s="134"/>
      <c r="ARQ74" s="133"/>
      <c r="ARR74" s="134"/>
      <c r="ARX74" s="133"/>
      <c r="ARY74" s="134"/>
      <c r="ASE74" s="133"/>
      <c r="ASF74" s="134"/>
      <c r="ASL74" s="133"/>
      <c r="ASM74" s="134"/>
      <c r="ASS74" s="133"/>
      <c r="AST74" s="134"/>
      <c r="ASZ74" s="133"/>
      <c r="ATA74" s="134"/>
      <c r="ATG74" s="133"/>
      <c r="ATH74" s="134"/>
      <c r="ATN74" s="133"/>
      <c r="ATO74" s="134"/>
      <c r="ATU74" s="133"/>
      <c r="ATV74" s="134"/>
      <c r="AUB74" s="133"/>
      <c r="AUC74" s="134"/>
      <c r="AUI74" s="133"/>
      <c r="AUJ74" s="134"/>
      <c r="AUP74" s="133"/>
      <c r="AUQ74" s="134"/>
      <c r="AUW74" s="133"/>
      <c r="AUX74" s="134"/>
      <c r="AVD74" s="133"/>
      <c r="AVE74" s="134"/>
      <c r="AVK74" s="133"/>
      <c r="AVL74" s="134"/>
      <c r="AVR74" s="133"/>
      <c r="AVS74" s="134"/>
      <c r="AVY74" s="133"/>
      <c r="AVZ74" s="134"/>
      <c r="AWF74" s="133"/>
      <c r="AWG74" s="134"/>
      <c r="AWM74" s="133"/>
      <c r="AWN74" s="134"/>
      <c r="AWT74" s="133"/>
      <c r="AWU74" s="134"/>
      <c r="AXA74" s="133"/>
      <c r="AXB74" s="134"/>
      <c r="AXH74" s="133"/>
      <c r="AXI74" s="134"/>
      <c r="AXO74" s="133"/>
      <c r="AXP74" s="134"/>
      <c r="AXV74" s="133"/>
      <c r="AXW74" s="134"/>
      <c r="AYC74" s="133"/>
      <c r="AYD74" s="134"/>
      <c r="AYJ74" s="133"/>
      <c r="AYK74" s="134"/>
      <c r="AYQ74" s="133"/>
      <c r="AYR74" s="134"/>
      <c r="AYX74" s="133"/>
      <c r="AYY74" s="134"/>
      <c r="AZE74" s="133"/>
      <c r="AZF74" s="134"/>
      <c r="AZL74" s="133"/>
      <c r="AZM74" s="134"/>
      <c r="AZS74" s="133"/>
      <c r="AZT74" s="134"/>
      <c r="AZZ74" s="133"/>
      <c r="BAA74" s="134"/>
      <c r="BAG74" s="133"/>
      <c r="BAH74" s="134"/>
      <c r="BAN74" s="133"/>
      <c r="BAO74" s="134"/>
      <c r="BAU74" s="133"/>
      <c r="BAV74" s="134"/>
      <c r="BBB74" s="133"/>
      <c r="BBC74" s="134"/>
      <c r="BBI74" s="133"/>
      <c r="BBJ74" s="134"/>
      <c r="BBP74" s="133"/>
      <c r="BBQ74" s="134"/>
      <c r="BBW74" s="133"/>
      <c r="BBX74" s="134"/>
      <c r="BCD74" s="133"/>
      <c r="BCE74" s="134"/>
      <c r="BCK74" s="133"/>
      <c r="BCL74" s="134"/>
      <c r="BCR74" s="133"/>
      <c r="BCS74" s="134"/>
      <c r="BCY74" s="133"/>
      <c r="BCZ74" s="134"/>
      <c r="BDF74" s="133"/>
      <c r="BDG74" s="134"/>
      <c r="BDM74" s="133"/>
      <c r="BDN74" s="134"/>
      <c r="BDT74" s="133"/>
      <c r="BDU74" s="134"/>
      <c r="BEA74" s="133"/>
      <c r="BEB74" s="134"/>
      <c r="BEH74" s="133"/>
      <c r="BEI74" s="134"/>
      <c r="BEO74" s="133"/>
      <c r="BEP74" s="134"/>
      <c r="BEV74" s="133"/>
      <c r="BEW74" s="134"/>
      <c r="BFC74" s="133"/>
      <c r="BFD74" s="134"/>
      <c r="BFJ74" s="133"/>
      <c r="BFK74" s="134"/>
      <c r="BFQ74" s="133"/>
      <c r="BFR74" s="134"/>
      <c r="BFX74" s="133"/>
      <c r="BFY74" s="134"/>
      <c r="BGE74" s="133"/>
      <c r="BGF74" s="134"/>
      <c r="BGL74" s="133"/>
      <c r="BGM74" s="134"/>
      <c r="BGS74" s="133"/>
      <c r="BGT74" s="134"/>
      <c r="BGZ74" s="133"/>
      <c r="BHA74" s="134"/>
      <c r="BHG74" s="133"/>
      <c r="BHH74" s="134"/>
      <c r="BHN74" s="133"/>
      <c r="BHO74" s="134"/>
      <c r="BHU74" s="133"/>
      <c r="BHV74" s="134"/>
      <c r="BIB74" s="133"/>
      <c r="BIC74" s="134"/>
      <c r="BII74" s="133"/>
      <c r="BIJ74" s="134"/>
      <c r="BIP74" s="133"/>
      <c r="BIQ74" s="134"/>
      <c r="BIW74" s="133"/>
      <c r="BIX74" s="134"/>
      <c r="BJD74" s="133"/>
      <c r="BJE74" s="134"/>
      <c r="BJK74" s="133"/>
      <c r="BJL74" s="134"/>
      <c r="BJR74" s="133"/>
      <c r="BJS74" s="134"/>
      <c r="BJY74" s="133"/>
      <c r="BJZ74" s="134"/>
      <c r="BKF74" s="133"/>
      <c r="BKG74" s="134"/>
      <c r="BKM74" s="133"/>
      <c r="BKN74" s="134"/>
      <c r="BKT74" s="133"/>
      <c r="BKU74" s="134"/>
      <c r="BLA74" s="133"/>
      <c r="BLB74" s="134"/>
      <c r="BLH74" s="133"/>
      <c r="BLI74" s="134"/>
      <c r="BLO74" s="133"/>
      <c r="BLP74" s="134"/>
      <c r="BLV74" s="133"/>
      <c r="BLW74" s="134"/>
      <c r="BMC74" s="133"/>
      <c r="BMD74" s="134"/>
      <c r="BMJ74" s="133"/>
      <c r="BMK74" s="134"/>
      <c r="BMQ74" s="133"/>
      <c r="BMR74" s="134"/>
      <c r="BMX74" s="133"/>
      <c r="BMY74" s="134"/>
      <c r="BNE74" s="133"/>
      <c r="BNF74" s="134"/>
      <c r="BNL74" s="133"/>
      <c r="BNM74" s="134"/>
      <c r="BNS74" s="133"/>
      <c r="BNT74" s="134"/>
      <c r="BNZ74" s="133"/>
      <c r="BOA74" s="134"/>
      <c r="BOG74" s="133"/>
      <c r="BOH74" s="134"/>
      <c r="BON74" s="133"/>
      <c r="BOO74" s="134"/>
      <c r="BOU74" s="133"/>
      <c r="BOV74" s="134"/>
      <c r="BPB74" s="133"/>
      <c r="BPC74" s="134"/>
      <c r="BPI74" s="133"/>
      <c r="BPJ74" s="134"/>
      <c r="BPP74" s="133"/>
      <c r="BPQ74" s="134"/>
      <c r="BPW74" s="133"/>
      <c r="BPX74" s="134"/>
      <c r="BQD74" s="133"/>
      <c r="BQE74" s="134"/>
      <c r="BQK74" s="133"/>
      <c r="BQL74" s="134"/>
      <c r="BQR74" s="133"/>
      <c r="BQS74" s="134"/>
      <c r="BQY74" s="133"/>
      <c r="BQZ74" s="134"/>
      <c r="BRF74" s="133"/>
      <c r="BRG74" s="134"/>
      <c r="BRM74" s="133"/>
      <c r="BRN74" s="134"/>
      <c r="BRT74" s="133"/>
      <c r="BRU74" s="134"/>
      <c r="BSA74" s="133"/>
      <c r="BSB74" s="134"/>
      <c r="BSH74" s="133"/>
      <c r="BSI74" s="134"/>
      <c r="BSO74" s="133"/>
      <c r="BSP74" s="134"/>
      <c r="BSV74" s="133"/>
      <c r="BSW74" s="134"/>
      <c r="BTC74" s="133"/>
      <c r="BTD74" s="134"/>
      <c r="BTJ74" s="133"/>
      <c r="BTK74" s="134"/>
      <c r="BTQ74" s="133"/>
      <c r="BTR74" s="134"/>
      <c r="BTX74" s="133"/>
      <c r="BTY74" s="134"/>
      <c r="BUE74" s="133"/>
      <c r="BUF74" s="134"/>
      <c r="BUL74" s="133"/>
      <c r="BUM74" s="134"/>
      <c r="BUS74" s="133"/>
      <c r="BUT74" s="134"/>
      <c r="BUZ74" s="133"/>
      <c r="BVA74" s="134"/>
      <c r="BVG74" s="133"/>
      <c r="BVH74" s="134"/>
      <c r="BVN74" s="133"/>
      <c r="BVO74" s="134"/>
      <c r="BVU74" s="133"/>
      <c r="BVV74" s="134"/>
      <c r="BWB74" s="133"/>
      <c r="BWC74" s="134"/>
      <c r="BWI74" s="133"/>
      <c r="BWJ74" s="134"/>
      <c r="BWP74" s="133"/>
      <c r="BWQ74" s="134"/>
      <c r="BWW74" s="133"/>
      <c r="BWX74" s="134"/>
      <c r="BXD74" s="133"/>
      <c r="BXE74" s="134"/>
      <c r="BXK74" s="133"/>
      <c r="BXL74" s="134"/>
      <c r="BXR74" s="133"/>
      <c r="BXS74" s="134"/>
      <c r="BXY74" s="133"/>
      <c r="BXZ74" s="134"/>
      <c r="BYF74" s="133"/>
      <c r="BYG74" s="134"/>
      <c r="BYM74" s="133"/>
      <c r="BYN74" s="134"/>
      <c r="BYT74" s="133"/>
      <c r="BYU74" s="134"/>
      <c r="BZA74" s="133"/>
      <c r="BZB74" s="134"/>
      <c r="BZH74" s="133"/>
      <c r="BZI74" s="134"/>
      <c r="BZO74" s="133"/>
      <c r="BZP74" s="134"/>
      <c r="BZV74" s="133"/>
      <c r="BZW74" s="134"/>
      <c r="CAC74" s="133"/>
      <c r="CAD74" s="134"/>
      <c r="CAJ74" s="133"/>
      <c r="CAK74" s="134"/>
      <c r="CAQ74" s="133"/>
      <c r="CAR74" s="134"/>
      <c r="CAX74" s="133"/>
      <c r="CAY74" s="134"/>
      <c r="CBE74" s="133"/>
      <c r="CBF74" s="134"/>
      <c r="CBL74" s="133"/>
      <c r="CBM74" s="134"/>
      <c r="CBS74" s="133"/>
      <c r="CBT74" s="134"/>
      <c r="CBZ74" s="133"/>
      <c r="CCA74" s="134"/>
      <c r="CCG74" s="133"/>
      <c r="CCH74" s="134"/>
      <c r="CCN74" s="133"/>
      <c r="CCO74" s="134"/>
      <c r="CCU74" s="133"/>
      <c r="CCV74" s="134"/>
      <c r="CDB74" s="133"/>
      <c r="CDC74" s="134"/>
      <c r="CDI74" s="133"/>
      <c r="CDJ74" s="134"/>
      <c r="CDP74" s="133"/>
      <c r="CDQ74" s="134"/>
      <c r="CDW74" s="133"/>
      <c r="CDX74" s="134"/>
      <c r="CED74" s="133"/>
      <c r="CEE74" s="134"/>
      <c r="CEK74" s="133"/>
      <c r="CEL74" s="134"/>
      <c r="CER74" s="133"/>
      <c r="CES74" s="134"/>
      <c r="CEY74" s="133"/>
      <c r="CEZ74" s="134"/>
      <c r="CFF74" s="133"/>
      <c r="CFG74" s="134"/>
      <c r="CFM74" s="133"/>
      <c r="CFN74" s="134"/>
      <c r="CFT74" s="133"/>
      <c r="CFU74" s="134"/>
      <c r="CGA74" s="133"/>
      <c r="CGB74" s="134"/>
      <c r="CGH74" s="133"/>
      <c r="CGI74" s="134"/>
      <c r="CGO74" s="133"/>
      <c r="CGP74" s="134"/>
      <c r="CGV74" s="133"/>
      <c r="CGW74" s="134"/>
      <c r="CHC74" s="133"/>
      <c r="CHD74" s="134"/>
      <c r="CHJ74" s="133"/>
      <c r="CHK74" s="134"/>
      <c r="CHQ74" s="133"/>
      <c r="CHR74" s="134"/>
      <c r="CHX74" s="133"/>
      <c r="CHY74" s="134"/>
      <c r="CIE74" s="133"/>
      <c r="CIF74" s="134"/>
      <c r="CIL74" s="133"/>
      <c r="CIM74" s="134"/>
      <c r="CIS74" s="133"/>
      <c r="CIT74" s="134"/>
      <c r="CIZ74" s="133"/>
      <c r="CJA74" s="134"/>
      <c r="CJG74" s="133"/>
      <c r="CJH74" s="134"/>
      <c r="CJN74" s="133"/>
      <c r="CJO74" s="134"/>
      <c r="CJU74" s="133"/>
      <c r="CJV74" s="134"/>
      <c r="CKB74" s="133"/>
      <c r="CKC74" s="134"/>
      <c r="CKI74" s="133"/>
      <c r="CKJ74" s="134"/>
      <c r="CKP74" s="133"/>
      <c r="CKQ74" s="134"/>
      <c r="CKW74" s="133"/>
      <c r="CKX74" s="134"/>
      <c r="CLD74" s="133"/>
      <c r="CLE74" s="134"/>
      <c r="CLK74" s="133"/>
      <c r="CLL74" s="134"/>
      <c r="CLR74" s="133"/>
      <c r="CLS74" s="134"/>
      <c r="CLY74" s="133"/>
      <c r="CLZ74" s="134"/>
      <c r="CMF74" s="133"/>
      <c r="CMG74" s="134"/>
      <c r="CMM74" s="133"/>
      <c r="CMN74" s="134"/>
      <c r="CMT74" s="133"/>
      <c r="CMU74" s="134"/>
      <c r="CNA74" s="133"/>
      <c r="CNB74" s="134"/>
      <c r="CNH74" s="133"/>
      <c r="CNI74" s="134"/>
      <c r="CNO74" s="133"/>
      <c r="CNP74" s="134"/>
      <c r="CNV74" s="133"/>
      <c r="CNW74" s="134"/>
      <c r="COC74" s="133"/>
      <c r="COD74" s="134"/>
      <c r="COJ74" s="133"/>
      <c r="COK74" s="134"/>
      <c r="COQ74" s="133"/>
      <c r="COR74" s="134"/>
      <c r="COX74" s="133"/>
      <c r="COY74" s="134"/>
      <c r="CPE74" s="133"/>
      <c r="CPF74" s="134"/>
      <c r="CPL74" s="133"/>
      <c r="CPM74" s="134"/>
      <c r="CPS74" s="133"/>
      <c r="CPT74" s="134"/>
      <c r="CPZ74" s="133"/>
      <c r="CQA74" s="134"/>
      <c r="CQG74" s="133"/>
      <c r="CQH74" s="134"/>
      <c r="CQN74" s="133"/>
      <c r="CQO74" s="134"/>
      <c r="CQU74" s="133"/>
      <c r="CQV74" s="134"/>
      <c r="CRB74" s="133"/>
      <c r="CRC74" s="134"/>
      <c r="CRI74" s="133"/>
      <c r="CRJ74" s="134"/>
      <c r="CRP74" s="133"/>
      <c r="CRQ74" s="134"/>
      <c r="CRW74" s="133"/>
      <c r="CRX74" s="134"/>
      <c r="CSD74" s="133"/>
      <c r="CSE74" s="134"/>
      <c r="CSK74" s="133"/>
      <c r="CSL74" s="134"/>
      <c r="CSR74" s="133"/>
      <c r="CSS74" s="134"/>
      <c r="CSY74" s="133"/>
      <c r="CSZ74" s="134"/>
      <c r="CTF74" s="133"/>
      <c r="CTG74" s="134"/>
      <c r="CTM74" s="133"/>
      <c r="CTN74" s="134"/>
      <c r="CTT74" s="133"/>
      <c r="CTU74" s="134"/>
      <c r="CUA74" s="133"/>
      <c r="CUB74" s="134"/>
      <c r="CUH74" s="133"/>
      <c r="CUI74" s="134"/>
      <c r="CUO74" s="133"/>
      <c r="CUP74" s="134"/>
      <c r="CUV74" s="133"/>
      <c r="CUW74" s="134"/>
      <c r="CVC74" s="133"/>
      <c r="CVD74" s="134"/>
      <c r="CVJ74" s="133"/>
      <c r="CVK74" s="134"/>
      <c r="CVQ74" s="133"/>
      <c r="CVR74" s="134"/>
      <c r="CVX74" s="133"/>
      <c r="CVY74" s="134"/>
      <c r="CWE74" s="133"/>
      <c r="CWF74" s="134"/>
      <c r="CWL74" s="133"/>
      <c r="CWM74" s="134"/>
      <c r="CWS74" s="133"/>
      <c r="CWT74" s="134"/>
      <c r="CWZ74" s="133"/>
      <c r="CXA74" s="134"/>
      <c r="CXG74" s="133"/>
      <c r="CXH74" s="134"/>
      <c r="CXN74" s="133"/>
      <c r="CXO74" s="134"/>
      <c r="CXU74" s="133"/>
      <c r="CXV74" s="134"/>
      <c r="CYB74" s="133"/>
      <c r="CYC74" s="134"/>
      <c r="CYI74" s="133"/>
      <c r="CYJ74" s="134"/>
      <c r="CYP74" s="133"/>
      <c r="CYQ74" s="134"/>
      <c r="CYW74" s="133"/>
      <c r="CYX74" s="134"/>
      <c r="CZD74" s="133"/>
      <c r="CZE74" s="134"/>
      <c r="CZK74" s="133"/>
      <c r="CZL74" s="134"/>
      <c r="CZR74" s="133"/>
      <c r="CZS74" s="134"/>
      <c r="CZY74" s="133"/>
      <c r="CZZ74" s="134"/>
      <c r="DAF74" s="133"/>
      <c r="DAG74" s="134"/>
      <c r="DAM74" s="133"/>
      <c r="DAN74" s="134"/>
      <c r="DAT74" s="133"/>
      <c r="DAU74" s="134"/>
      <c r="DBA74" s="133"/>
      <c r="DBB74" s="134"/>
      <c r="DBH74" s="133"/>
      <c r="DBI74" s="134"/>
      <c r="DBO74" s="133"/>
      <c r="DBP74" s="134"/>
      <c r="DBV74" s="133"/>
      <c r="DBW74" s="134"/>
      <c r="DCC74" s="133"/>
      <c r="DCD74" s="134"/>
      <c r="DCJ74" s="133"/>
      <c r="DCK74" s="134"/>
      <c r="DCQ74" s="133"/>
      <c r="DCR74" s="134"/>
      <c r="DCX74" s="133"/>
      <c r="DCY74" s="134"/>
      <c r="DDE74" s="133"/>
      <c r="DDF74" s="134"/>
      <c r="DDL74" s="133"/>
      <c r="DDM74" s="134"/>
      <c r="DDS74" s="133"/>
      <c r="DDT74" s="134"/>
      <c r="DDZ74" s="133"/>
      <c r="DEA74" s="134"/>
      <c r="DEG74" s="133"/>
      <c r="DEH74" s="134"/>
      <c r="DEN74" s="133"/>
      <c r="DEO74" s="134"/>
      <c r="DEU74" s="133"/>
      <c r="DEV74" s="134"/>
      <c r="DFB74" s="133"/>
      <c r="DFC74" s="134"/>
      <c r="DFI74" s="133"/>
      <c r="DFJ74" s="134"/>
      <c r="DFP74" s="133"/>
      <c r="DFQ74" s="134"/>
      <c r="DFW74" s="133"/>
      <c r="DFX74" s="134"/>
      <c r="DGD74" s="133"/>
      <c r="DGE74" s="134"/>
      <c r="DGK74" s="133"/>
      <c r="DGL74" s="134"/>
      <c r="DGR74" s="133"/>
      <c r="DGS74" s="134"/>
      <c r="DGY74" s="133"/>
      <c r="DGZ74" s="134"/>
      <c r="DHF74" s="133"/>
      <c r="DHG74" s="134"/>
      <c r="DHM74" s="133"/>
      <c r="DHN74" s="134"/>
      <c r="DHT74" s="133"/>
      <c r="DHU74" s="134"/>
      <c r="DIA74" s="133"/>
      <c r="DIB74" s="134"/>
      <c r="DIH74" s="133"/>
      <c r="DII74" s="134"/>
      <c r="DIO74" s="133"/>
      <c r="DIP74" s="134"/>
      <c r="DIV74" s="133"/>
      <c r="DIW74" s="134"/>
      <c r="DJC74" s="133"/>
      <c r="DJD74" s="134"/>
      <c r="DJJ74" s="133"/>
      <c r="DJK74" s="134"/>
      <c r="DJQ74" s="133"/>
      <c r="DJR74" s="134"/>
      <c r="DJX74" s="133"/>
      <c r="DJY74" s="134"/>
      <c r="DKE74" s="133"/>
      <c r="DKF74" s="134"/>
      <c r="DKL74" s="133"/>
      <c r="DKM74" s="134"/>
      <c r="DKS74" s="133"/>
      <c r="DKT74" s="134"/>
      <c r="DKZ74" s="133"/>
      <c r="DLA74" s="134"/>
      <c r="DLG74" s="133"/>
      <c r="DLH74" s="134"/>
      <c r="DLN74" s="133"/>
      <c r="DLO74" s="134"/>
      <c r="DLU74" s="133"/>
      <c r="DLV74" s="134"/>
      <c r="DMB74" s="133"/>
      <c r="DMC74" s="134"/>
      <c r="DMI74" s="133"/>
      <c r="DMJ74" s="134"/>
      <c r="DMP74" s="133"/>
      <c r="DMQ74" s="134"/>
      <c r="DMW74" s="133"/>
      <c r="DMX74" s="134"/>
      <c r="DND74" s="133"/>
      <c r="DNE74" s="134"/>
      <c r="DNK74" s="133"/>
      <c r="DNL74" s="134"/>
      <c r="DNR74" s="133"/>
      <c r="DNS74" s="134"/>
      <c r="DNY74" s="133"/>
      <c r="DNZ74" s="134"/>
      <c r="DOF74" s="133"/>
      <c r="DOG74" s="134"/>
      <c r="DOM74" s="133"/>
      <c r="DON74" s="134"/>
      <c r="DOT74" s="133"/>
      <c r="DOU74" s="134"/>
      <c r="DPA74" s="133"/>
      <c r="DPB74" s="134"/>
      <c r="DPH74" s="133"/>
      <c r="DPI74" s="134"/>
      <c r="DPO74" s="133"/>
      <c r="DPP74" s="134"/>
      <c r="DPV74" s="133"/>
      <c r="DPW74" s="134"/>
      <c r="DQC74" s="133"/>
      <c r="DQD74" s="134"/>
      <c r="DQJ74" s="133"/>
      <c r="DQK74" s="134"/>
      <c r="DQQ74" s="133"/>
      <c r="DQR74" s="134"/>
      <c r="DQX74" s="133"/>
      <c r="DQY74" s="134"/>
      <c r="DRE74" s="133"/>
      <c r="DRF74" s="134"/>
      <c r="DRL74" s="133"/>
      <c r="DRM74" s="134"/>
      <c r="DRS74" s="133"/>
      <c r="DRT74" s="134"/>
      <c r="DRZ74" s="133"/>
      <c r="DSA74" s="134"/>
      <c r="DSG74" s="133"/>
      <c r="DSH74" s="134"/>
      <c r="DSN74" s="133"/>
      <c r="DSO74" s="134"/>
      <c r="DSU74" s="133"/>
      <c r="DSV74" s="134"/>
      <c r="DTB74" s="133"/>
      <c r="DTC74" s="134"/>
      <c r="DTI74" s="133"/>
      <c r="DTJ74" s="134"/>
      <c r="DTP74" s="133"/>
      <c r="DTQ74" s="134"/>
      <c r="DTW74" s="133"/>
      <c r="DTX74" s="134"/>
      <c r="DUD74" s="133"/>
      <c r="DUE74" s="134"/>
      <c r="DUK74" s="133"/>
      <c r="DUL74" s="134"/>
      <c r="DUR74" s="133"/>
      <c r="DUS74" s="134"/>
      <c r="DUY74" s="133"/>
      <c r="DUZ74" s="134"/>
      <c r="DVF74" s="133"/>
      <c r="DVG74" s="134"/>
      <c r="DVM74" s="133"/>
      <c r="DVN74" s="134"/>
      <c r="DVT74" s="133"/>
      <c r="DVU74" s="134"/>
      <c r="DWA74" s="133"/>
      <c r="DWB74" s="134"/>
      <c r="DWH74" s="133"/>
      <c r="DWI74" s="134"/>
      <c r="DWO74" s="133"/>
      <c r="DWP74" s="134"/>
      <c r="DWV74" s="133"/>
      <c r="DWW74" s="134"/>
      <c r="DXC74" s="133"/>
      <c r="DXD74" s="134"/>
      <c r="DXJ74" s="133"/>
      <c r="DXK74" s="134"/>
      <c r="DXQ74" s="133"/>
      <c r="DXR74" s="134"/>
      <c r="DXX74" s="133"/>
      <c r="DXY74" s="134"/>
      <c r="DYE74" s="133"/>
      <c r="DYF74" s="134"/>
      <c r="DYL74" s="133"/>
      <c r="DYM74" s="134"/>
      <c r="DYS74" s="133"/>
      <c r="DYT74" s="134"/>
      <c r="DYZ74" s="133"/>
      <c r="DZA74" s="134"/>
      <c r="DZG74" s="133"/>
      <c r="DZH74" s="134"/>
      <c r="DZN74" s="133"/>
      <c r="DZO74" s="134"/>
      <c r="DZU74" s="133"/>
      <c r="DZV74" s="134"/>
      <c r="EAB74" s="133"/>
      <c r="EAC74" s="134"/>
      <c r="EAI74" s="133"/>
      <c r="EAJ74" s="134"/>
      <c r="EAP74" s="133"/>
      <c r="EAQ74" s="134"/>
      <c r="EAW74" s="133"/>
      <c r="EAX74" s="134"/>
      <c r="EBD74" s="133"/>
      <c r="EBE74" s="134"/>
      <c r="EBK74" s="133"/>
      <c r="EBL74" s="134"/>
      <c r="EBR74" s="133"/>
      <c r="EBS74" s="134"/>
      <c r="EBY74" s="133"/>
      <c r="EBZ74" s="134"/>
      <c r="ECF74" s="133"/>
      <c r="ECG74" s="134"/>
      <c r="ECM74" s="133"/>
      <c r="ECN74" s="134"/>
      <c r="ECT74" s="133"/>
      <c r="ECU74" s="134"/>
      <c r="EDA74" s="133"/>
      <c r="EDB74" s="134"/>
      <c r="EDH74" s="133"/>
      <c r="EDI74" s="134"/>
      <c r="EDO74" s="133"/>
      <c r="EDP74" s="134"/>
      <c r="EDV74" s="133"/>
      <c r="EDW74" s="134"/>
      <c r="EEC74" s="133"/>
      <c r="EED74" s="134"/>
      <c r="EEJ74" s="133"/>
      <c r="EEK74" s="134"/>
      <c r="EEQ74" s="133"/>
      <c r="EER74" s="134"/>
      <c r="EEX74" s="133"/>
      <c r="EEY74" s="134"/>
      <c r="EFE74" s="133"/>
      <c r="EFF74" s="134"/>
      <c r="EFL74" s="133"/>
      <c r="EFM74" s="134"/>
      <c r="EFS74" s="133"/>
      <c r="EFT74" s="134"/>
      <c r="EFZ74" s="133"/>
      <c r="EGA74" s="134"/>
      <c r="EGG74" s="133"/>
      <c r="EGH74" s="134"/>
      <c r="EGN74" s="133"/>
      <c r="EGO74" s="134"/>
      <c r="EGU74" s="133"/>
      <c r="EGV74" s="134"/>
      <c r="EHB74" s="133"/>
      <c r="EHC74" s="134"/>
      <c r="EHI74" s="133"/>
      <c r="EHJ74" s="134"/>
      <c r="EHP74" s="133"/>
      <c r="EHQ74" s="134"/>
      <c r="EHW74" s="133"/>
      <c r="EHX74" s="134"/>
      <c r="EID74" s="133"/>
      <c r="EIE74" s="134"/>
      <c r="EIK74" s="133"/>
      <c r="EIL74" s="134"/>
      <c r="EIR74" s="133"/>
      <c r="EIS74" s="134"/>
      <c r="EIY74" s="133"/>
      <c r="EIZ74" s="134"/>
      <c r="EJF74" s="133"/>
      <c r="EJG74" s="134"/>
      <c r="EJM74" s="133"/>
      <c r="EJN74" s="134"/>
      <c r="EJT74" s="133"/>
      <c r="EJU74" s="134"/>
      <c r="EKA74" s="133"/>
      <c r="EKB74" s="134"/>
      <c r="EKH74" s="133"/>
      <c r="EKI74" s="134"/>
      <c r="EKO74" s="133"/>
      <c r="EKP74" s="134"/>
      <c r="EKV74" s="133"/>
      <c r="EKW74" s="134"/>
      <c r="ELC74" s="133"/>
      <c r="ELD74" s="134"/>
      <c r="ELJ74" s="133"/>
      <c r="ELK74" s="134"/>
      <c r="ELQ74" s="133"/>
      <c r="ELR74" s="134"/>
      <c r="ELX74" s="133"/>
      <c r="ELY74" s="134"/>
      <c r="EME74" s="133"/>
      <c r="EMF74" s="134"/>
      <c r="EML74" s="133"/>
      <c r="EMM74" s="134"/>
      <c r="EMS74" s="133"/>
      <c r="EMT74" s="134"/>
      <c r="EMZ74" s="133"/>
      <c r="ENA74" s="134"/>
      <c r="ENG74" s="133"/>
      <c r="ENH74" s="134"/>
      <c r="ENN74" s="133"/>
      <c r="ENO74" s="134"/>
      <c r="ENU74" s="133"/>
      <c r="ENV74" s="134"/>
      <c r="EOB74" s="133"/>
      <c r="EOC74" s="134"/>
      <c r="EOI74" s="133"/>
      <c r="EOJ74" s="134"/>
      <c r="EOP74" s="133"/>
      <c r="EOQ74" s="134"/>
      <c r="EOW74" s="133"/>
      <c r="EOX74" s="134"/>
      <c r="EPD74" s="133"/>
      <c r="EPE74" s="134"/>
      <c r="EPK74" s="133"/>
      <c r="EPL74" s="134"/>
      <c r="EPR74" s="133"/>
      <c r="EPS74" s="134"/>
      <c r="EPY74" s="133"/>
      <c r="EPZ74" s="134"/>
      <c r="EQF74" s="133"/>
      <c r="EQG74" s="134"/>
      <c r="EQM74" s="133"/>
      <c r="EQN74" s="134"/>
      <c r="EQT74" s="133"/>
      <c r="EQU74" s="134"/>
      <c r="ERA74" s="133"/>
      <c r="ERB74" s="134"/>
      <c r="ERH74" s="133"/>
      <c r="ERI74" s="134"/>
      <c r="ERO74" s="133"/>
      <c r="ERP74" s="134"/>
      <c r="ERV74" s="133"/>
      <c r="ERW74" s="134"/>
      <c r="ESC74" s="133"/>
      <c r="ESD74" s="134"/>
      <c r="ESJ74" s="133"/>
      <c r="ESK74" s="134"/>
      <c r="ESQ74" s="133"/>
      <c r="ESR74" s="134"/>
      <c r="ESX74" s="133"/>
      <c r="ESY74" s="134"/>
      <c r="ETE74" s="133"/>
      <c r="ETF74" s="134"/>
      <c r="ETL74" s="133"/>
      <c r="ETM74" s="134"/>
      <c r="ETS74" s="133"/>
      <c r="ETT74" s="134"/>
      <c r="ETZ74" s="133"/>
      <c r="EUA74" s="134"/>
      <c r="EUG74" s="133"/>
      <c r="EUH74" s="134"/>
      <c r="EUN74" s="133"/>
      <c r="EUO74" s="134"/>
      <c r="EUU74" s="133"/>
      <c r="EUV74" s="134"/>
      <c r="EVB74" s="133"/>
      <c r="EVC74" s="134"/>
      <c r="EVI74" s="133"/>
      <c r="EVJ74" s="134"/>
      <c r="EVP74" s="133"/>
      <c r="EVQ74" s="134"/>
      <c r="EVW74" s="133"/>
      <c r="EVX74" s="134"/>
      <c r="EWD74" s="133"/>
      <c r="EWE74" s="134"/>
      <c r="EWK74" s="133"/>
      <c r="EWL74" s="134"/>
      <c r="EWR74" s="133"/>
      <c r="EWS74" s="134"/>
      <c r="EWY74" s="133"/>
      <c r="EWZ74" s="134"/>
      <c r="EXF74" s="133"/>
      <c r="EXG74" s="134"/>
      <c r="EXM74" s="133"/>
      <c r="EXN74" s="134"/>
      <c r="EXT74" s="133"/>
      <c r="EXU74" s="134"/>
      <c r="EYA74" s="133"/>
      <c r="EYB74" s="134"/>
      <c r="EYH74" s="133"/>
      <c r="EYI74" s="134"/>
      <c r="EYO74" s="133"/>
      <c r="EYP74" s="134"/>
      <c r="EYV74" s="133"/>
      <c r="EYW74" s="134"/>
      <c r="EZC74" s="133"/>
      <c r="EZD74" s="134"/>
      <c r="EZJ74" s="133"/>
      <c r="EZK74" s="134"/>
      <c r="EZQ74" s="133"/>
      <c r="EZR74" s="134"/>
      <c r="EZX74" s="133"/>
      <c r="EZY74" s="134"/>
      <c r="FAE74" s="133"/>
      <c r="FAF74" s="134"/>
      <c r="FAL74" s="133"/>
      <c r="FAM74" s="134"/>
      <c r="FAS74" s="133"/>
      <c r="FAT74" s="134"/>
      <c r="FAZ74" s="133"/>
      <c r="FBA74" s="134"/>
      <c r="FBG74" s="133"/>
      <c r="FBH74" s="134"/>
      <c r="FBN74" s="133"/>
      <c r="FBO74" s="134"/>
      <c r="FBU74" s="133"/>
      <c r="FBV74" s="134"/>
      <c r="FCB74" s="133"/>
      <c r="FCC74" s="134"/>
      <c r="FCI74" s="133"/>
      <c r="FCJ74" s="134"/>
      <c r="FCP74" s="133"/>
      <c r="FCQ74" s="134"/>
      <c r="FCW74" s="133"/>
      <c r="FCX74" s="134"/>
      <c r="FDD74" s="133"/>
      <c r="FDE74" s="134"/>
      <c r="FDK74" s="133"/>
      <c r="FDL74" s="134"/>
      <c r="FDR74" s="133"/>
      <c r="FDS74" s="134"/>
      <c r="FDY74" s="133"/>
      <c r="FDZ74" s="134"/>
      <c r="FEF74" s="133"/>
      <c r="FEG74" s="134"/>
      <c r="FEM74" s="133"/>
      <c r="FEN74" s="134"/>
      <c r="FET74" s="133"/>
      <c r="FEU74" s="134"/>
      <c r="FFA74" s="133"/>
      <c r="FFB74" s="134"/>
      <c r="FFH74" s="133"/>
      <c r="FFI74" s="134"/>
      <c r="FFO74" s="133"/>
      <c r="FFP74" s="134"/>
      <c r="FFV74" s="133"/>
      <c r="FFW74" s="134"/>
      <c r="FGC74" s="133"/>
      <c r="FGD74" s="134"/>
      <c r="FGJ74" s="133"/>
      <c r="FGK74" s="134"/>
      <c r="FGQ74" s="133"/>
      <c r="FGR74" s="134"/>
      <c r="FGX74" s="133"/>
      <c r="FGY74" s="134"/>
      <c r="FHE74" s="133"/>
      <c r="FHF74" s="134"/>
      <c r="FHL74" s="133"/>
      <c r="FHM74" s="134"/>
      <c r="FHS74" s="133"/>
      <c r="FHT74" s="134"/>
      <c r="FHZ74" s="133"/>
      <c r="FIA74" s="134"/>
      <c r="FIG74" s="133"/>
      <c r="FIH74" s="134"/>
      <c r="FIN74" s="133"/>
      <c r="FIO74" s="134"/>
      <c r="FIU74" s="133"/>
      <c r="FIV74" s="134"/>
      <c r="FJB74" s="133"/>
      <c r="FJC74" s="134"/>
      <c r="FJI74" s="133"/>
      <c r="FJJ74" s="134"/>
      <c r="FJP74" s="133"/>
      <c r="FJQ74" s="134"/>
      <c r="FJW74" s="133"/>
      <c r="FJX74" s="134"/>
      <c r="FKD74" s="133"/>
      <c r="FKE74" s="134"/>
      <c r="FKK74" s="133"/>
      <c r="FKL74" s="134"/>
      <c r="FKR74" s="133"/>
      <c r="FKS74" s="134"/>
      <c r="FKY74" s="133"/>
      <c r="FKZ74" s="134"/>
      <c r="FLF74" s="133"/>
      <c r="FLG74" s="134"/>
      <c r="FLM74" s="133"/>
      <c r="FLN74" s="134"/>
      <c r="FLT74" s="133"/>
      <c r="FLU74" s="134"/>
      <c r="FMA74" s="133"/>
      <c r="FMB74" s="134"/>
      <c r="FMH74" s="133"/>
      <c r="FMI74" s="134"/>
      <c r="FMO74" s="133"/>
      <c r="FMP74" s="134"/>
      <c r="FMV74" s="133"/>
      <c r="FMW74" s="134"/>
      <c r="FNC74" s="133"/>
      <c r="FND74" s="134"/>
      <c r="FNJ74" s="133"/>
      <c r="FNK74" s="134"/>
      <c r="FNQ74" s="133"/>
      <c r="FNR74" s="134"/>
      <c r="FNX74" s="133"/>
      <c r="FNY74" s="134"/>
      <c r="FOE74" s="133"/>
      <c r="FOF74" s="134"/>
      <c r="FOL74" s="133"/>
      <c r="FOM74" s="134"/>
      <c r="FOS74" s="133"/>
      <c r="FOT74" s="134"/>
      <c r="FOZ74" s="133"/>
      <c r="FPA74" s="134"/>
      <c r="FPG74" s="133"/>
      <c r="FPH74" s="134"/>
      <c r="FPN74" s="133"/>
      <c r="FPO74" s="134"/>
      <c r="FPU74" s="133"/>
      <c r="FPV74" s="134"/>
      <c r="FQB74" s="133"/>
      <c r="FQC74" s="134"/>
      <c r="FQI74" s="133"/>
      <c r="FQJ74" s="134"/>
      <c r="FQP74" s="133"/>
      <c r="FQQ74" s="134"/>
      <c r="FQW74" s="133"/>
      <c r="FQX74" s="134"/>
      <c r="FRD74" s="133"/>
      <c r="FRE74" s="134"/>
      <c r="FRK74" s="133"/>
      <c r="FRL74" s="134"/>
      <c r="FRR74" s="133"/>
      <c r="FRS74" s="134"/>
      <c r="FRY74" s="133"/>
      <c r="FRZ74" s="134"/>
      <c r="FSF74" s="133"/>
      <c r="FSG74" s="134"/>
      <c r="FSM74" s="133"/>
      <c r="FSN74" s="134"/>
      <c r="FST74" s="133"/>
      <c r="FSU74" s="134"/>
      <c r="FTA74" s="133"/>
      <c r="FTB74" s="134"/>
      <c r="FTH74" s="133"/>
      <c r="FTI74" s="134"/>
      <c r="FTO74" s="133"/>
      <c r="FTP74" s="134"/>
      <c r="FTV74" s="133"/>
      <c r="FTW74" s="134"/>
      <c r="FUC74" s="133"/>
      <c r="FUD74" s="134"/>
      <c r="FUJ74" s="133"/>
      <c r="FUK74" s="134"/>
      <c r="FUQ74" s="133"/>
      <c r="FUR74" s="134"/>
      <c r="FUX74" s="133"/>
      <c r="FUY74" s="134"/>
      <c r="FVE74" s="133"/>
      <c r="FVF74" s="134"/>
      <c r="FVL74" s="133"/>
      <c r="FVM74" s="134"/>
      <c r="FVS74" s="133"/>
      <c r="FVT74" s="134"/>
      <c r="FVZ74" s="133"/>
      <c r="FWA74" s="134"/>
      <c r="FWG74" s="133"/>
      <c r="FWH74" s="134"/>
      <c r="FWN74" s="133"/>
      <c r="FWO74" s="134"/>
      <c r="FWU74" s="133"/>
      <c r="FWV74" s="134"/>
      <c r="FXB74" s="133"/>
      <c r="FXC74" s="134"/>
      <c r="FXI74" s="133"/>
      <c r="FXJ74" s="134"/>
      <c r="FXP74" s="133"/>
      <c r="FXQ74" s="134"/>
      <c r="FXW74" s="133"/>
      <c r="FXX74" s="134"/>
      <c r="FYD74" s="133"/>
      <c r="FYE74" s="134"/>
      <c r="FYK74" s="133"/>
      <c r="FYL74" s="134"/>
      <c r="FYR74" s="133"/>
      <c r="FYS74" s="134"/>
      <c r="FYY74" s="133"/>
      <c r="FYZ74" s="134"/>
      <c r="FZF74" s="133"/>
      <c r="FZG74" s="134"/>
      <c r="FZM74" s="133"/>
      <c r="FZN74" s="134"/>
      <c r="FZT74" s="133"/>
      <c r="FZU74" s="134"/>
      <c r="GAA74" s="133"/>
      <c r="GAB74" s="134"/>
      <c r="GAH74" s="133"/>
      <c r="GAI74" s="134"/>
      <c r="GAO74" s="133"/>
      <c r="GAP74" s="134"/>
      <c r="GAV74" s="133"/>
      <c r="GAW74" s="134"/>
      <c r="GBC74" s="133"/>
      <c r="GBD74" s="134"/>
      <c r="GBJ74" s="133"/>
      <c r="GBK74" s="134"/>
      <c r="GBQ74" s="133"/>
      <c r="GBR74" s="134"/>
      <c r="GBX74" s="133"/>
      <c r="GBY74" s="134"/>
      <c r="GCE74" s="133"/>
      <c r="GCF74" s="134"/>
      <c r="GCL74" s="133"/>
      <c r="GCM74" s="134"/>
      <c r="GCS74" s="133"/>
      <c r="GCT74" s="134"/>
      <c r="GCZ74" s="133"/>
      <c r="GDA74" s="134"/>
      <c r="GDG74" s="133"/>
      <c r="GDH74" s="134"/>
      <c r="GDN74" s="133"/>
      <c r="GDO74" s="134"/>
      <c r="GDU74" s="133"/>
      <c r="GDV74" s="134"/>
      <c r="GEB74" s="133"/>
      <c r="GEC74" s="134"/>
      <c r="GEI74" s="133"/>
      <c r="GEJ74" s="134"/>
      <c r="GEP74" s="133"/>
      <c r="GEQ74" s="134"/>
      <c r="GEW74" s="133"/>
      <c r="GEX74" s="134"/>
      <c r="GFD74" s="133"/>
      <c r="GFE74" s="134"/>
      <c r="GFK74" s="133"/>
      <c r="GFL74" s="134"/>
      <c r="GFR74" s="133"/>
      <c r="GFS74" s="134"/>
      <c r="GFY74" s="133"/>
      <c r="GFZ74" s="134"/>
      <c r="GGF74" s="133"/>
      <c r="GGG74" s="134"/>
      <c r="GGM74" s="133"/>
      <c r="GGN74" s="134"/>
      <c r="GGT74" s="133"/>
      <c r="GGU74" s="134"/>
      <c r="GHA74" s="133"/>
      <c r="GHB74" s="134"/>
      <c r="GHH74" s="133"/>
      <c r="GHI74" s="134"/>
      <c r="GHO74" s="133"/>
      <c r="GHP74" s="134"/>
      <c r="GHV74" s="133"/>
      <c r="GHW74" s="134"/>
      <c r="GIC74" s="133"/>
      <c r="GID74" s="134"/>
      <c r="GIJ74" s="133"/>
      <c r="GIK74" s="134"/>
      <c r="GIQ74" s="133"/>
      <c r="GIR74" s="134"/>
      <c r="GIX74" s="133"/>
      <c r="GIY74" s="134"/>
      <c r="GJE74" s="133"/>
      <c r="GJF74" s="134"/>
      <c r="GJL74" s="133"/>
      <c r="GJM74" s="134"/>
      <c r="GJS74" s="133"/>
      <c r="GJT74" s="134"/>
      <c r="GJZ74" s="133"/>
      <c r="GKA74" s="134"/>
      <c r="GKG74" s="133"/>
      <c r="GKH74" s="134"/>
      <c r="GKN74" s="133"/>
      <c r="GKO74" s="134"/>
      <c r="GKU74" s="133"/>
      <c r="GKV74" s="134"/>
      <c r="GLB74" s="133"/>
      <c r="GLC74" s="134"/>
      <c r="GLI74" s="133"/>
      <c r="GLJ74" s="134"/>
      <c r="GLP74" s="133"/>
      <c r="GLQ74" s="134"/>
      <c r="GLW74" s="133"/>
      <c r="GLX74" s="134"/>
      <c r="GMD74" s="133"/>
      <c r="GME74" s="134"/>
      <c r="GMK74" s="133"/>
      <c r="GML74" s="134"/>
      <c r="GMR74" s="133"/>
      <c r="GMS74" s="134"/>
      <c r="GMY74" s="133"/>
      <c r="GMZ74" s="134"/>
      <c r="GNF74" s="133"/>
      <c r="GNG74" s="134"/>
      <c r="GNM74" s="133"/>
      <c r="GNN74" s="134"/>
      <c r="GNT74" s="133"/>
      <c r="GNU74" s="134"/>
      <c r="GOA74" s="133"/>
      <c r="GOB74" s="134"/>
      <c r="GOH74" s="133"/>
      <c r="GOI74" s="134"/>
      <c r="GOO74" s="133"/>
      <c r="GOP74" s="134"/>
      <c r="GOV74" s="133"/>
      <c r="GOW74" s="134"/>
      <c r="GPC74" s="133"/>
      <c r="GPD74" s="134"/>
      <c r="GPJ74" s="133"/>
      <c r="GPK74" s="134"/>
      <c r="GPQ74" s="133"/>
      <c r="GPR74" s="134"/>
      <c r="GPX74" s="133"/>
      <c r="GPY74" s="134"/>
      <c r="GQE74" s="133"/>
      <c r="GQF74" s="134"/>
      <c r="GQL74" s="133"/>
      <c r="GQM74" s="134"/>
      <c r="GQS74" s="133"/>
      <c r="GQT74" s="134"/>
      <c r="GQZ74" s="133"/>
      <c r="GRA74" s="134"/>
      <c r="GRG74" s="133"/>
      <c r="GRH74" s="134"/>
      <c r="GRN74" s="133"/>
      <c r="GRO74" s="134"/>
      <c r="GRU74" s="133"/>
      <c r="GRV74" s="134"/>
      <c r="GSB74" s="133"/>
      <c r="GSC74" s="134"/>
      <c r="GSI74" s="133"/>
      <c r="GSJ74" s="134"/>
      <c r="GSP74" s="133"/>
      <c r="GSQ74" s="134"/>
      <c r="GSW74" s="133"/>
      <c r="GSX74" s="134"/>
      <c r="GTD74" s="133"/>
      <c r="GTE74" s="134"/>
      <c r="GTK74" s="133"/>
      <c r="GTL74" s="134"/>
      <c r="GTR74" s="133"/>
      <c r="GTS74" s="134"/>
      <c r="GTY74" s="133"/>
      <c r="GTZ74" s="134"/>
      <c r="GUF74" s="133"/>
      <c r="GUG74" s="134"/>
      <c r="GUM74" s="133"/>
      <c r="GUN74" s="134"/>
      <c r="GUT74" s="133"/>
      <c r="GUU74" s="134"/>
      <c r="GVA74" s="133"/>
      <c r="GVB74" s="134"/>
      <c r="GVH74" s="133"/>
      <c r="GVI74" s="134"/>
      <c r="GVO74" s="133"/>
      <c r="GVP74" s="134"/>
      <c r="GVV74" s="133"/>
      <c r="GVW74" s="134"/>
      <c r="GWC74" s="133"/>
      <c r="GWD74" s="134"/>
      <c r="GWJ74" s="133"/>
      <c r="GWK74" s="134"/>
      <c r="GWQ74" s="133"/>
      <c r="GWR74" s="134"/>
      <c r="GWX74" s="133"/>
      <c r="GWY74" s="134"/>
      <c r="GXE74" s="133"/>
      <c r="GXF74" s="134"/>
      <c r="GXL74" s="133"/>
      <c r="GXM74" s="134"/>
      <c r="GXS74" s="133"/>
      <c r="GXT74" s="134"/>
      <c r="GXZ74" s="133"/>
      <c r="GYA74" s="134"/>
      <c r="GYG74" s="133"/>
      <c r="GYH74" s="134"/>
      <c r="GYN74" s="133"/>
      <c r="GYO74" s="134"/>
      <c r="GYU74" s="133"/>
      <c r="GYV74" s="134"/>
      <c r="GZB74" s="133"/>
      <c r="GZC74" s="134"/>
      <c r="GZI74" s="133"/>
      <c r="GZJ74" s="134"/>
      <c r="GZP74" s="133"/>
      <c r="GZQ74" s="134"/>
      <c r="GZW74" s="133"/>
      <c r="GZX74" s="134"/>
      <c r="HAD74" s="133"/>
      <c r="HAE74" s="134"/>
      <c r="HAK74" s="133"/>
      <c r="HAL74" s="134"/>
      <c r="HAR74" s="133"/>
      <c r="HAS74" s="134"/>
      <c r="HAY74" s="133"/>
      <c r="HAZ74" s="134"/>
      <c r="HBF74" s="133"/>
      <c r="HBG74" s="134"/>
      <c r="HBM74" s="133"/>
      <c r="HBN74" s="134"/>
      <c r="HBT74" s="133"/>
      <c r="HBU74" s="134"/>
      <c r="HCA74" s="133"/>
      <c r="HCB74" s="134"/>
      <c r="HCH74" s="133"/>
      <c r="HCI74" s="134"/>
      <c r="HCO74" s="133"/>
      <c r="HCP74" s="134"/>
      <c r="HCV74" s="133"/>
      <c r="HCW74" s="134"/>
      <c r="HDC74" s="133"/>
      <c r="HDD74" s="134"/>
      <c r="HDJ74" s="133"/>
      <c r="HDK74" s="134"/>
      <c r="HDQ74" s="133"/>
      <c r="HDR74" s="134"/>
      <c r="HDX74" s="133"/>
      <c r="HDY74" s="134"/>
      <c r="HEE74" s="133"/>
      <c r="HEF74" s="134"/>
      <c r="HEL74" s="133"/>
      <c r="HEM74" s="134"/>
      <c r="HES74" s="133"/>
      <c r="HET74" s="134"/>
      <c r="HEZ74" s="133"/>
      <c r="HFA74" s="134"/>
      <c r="HFG74" s="133"/>
      <c r="HFH74" s="134"/>
      <c r="HFN74" s="133"/>
      <c r="HFO74" s="134"/>
      <c r="HFU74" s="133"/>
      <c r="HFV74" s="134"/>
      <c r="HGB74" s="133"/>
      <c r="HGC74" s="134"/>
      <c r="HGI74" s="133"/>
      <c r="HGJ74" s="134"/>
      <c r="HGP74" s="133"/>
      <c r="HGQ74" s="134"/>
      <c r="HGW74" s="133"/>
      <c r="HGX74" s="134"/>
      <c r="HHD74" s="133"/>
      <c r="HHE74" s="134"/>
      <c r="HHK74" s="133"/>
      <c r="HHL74" s="134"/>
      <c r="HHR74" s="133"/>
      <c r="HHS74" s="134"/>
      <c r="HHY74" s="133"/>
      <c r="HHZ74" s="134"/>
      <c r="HIF74" s="133"/>
      <c r="HIG74" s="134"/>
      <c r="HIM74" s="133"/>
      <c r="HIN74" s="134"/>
      <c r="HIT74" s="133"/>
      <c r="HIU74" s="134"/>
      <c r="HJA74" s="133"/>
      <c r="HJB74" s="134"/>
      <c r="HJH74" s="133"/>
      <c r="HJI74" s="134"/>
      <c r="HJO74" s="133"/>
      <c r="HJP74" s="134"/>
      <c r="HJV74" s="133"/>
      <c r="HJW74" s="134"/>
      <c r="HKC74" s="133"/>
      <c r="HKD74" s="134"/>
      <c r="HKJ74" s="133"/>
      <c r="HKK74" s="134"/>
      <c r="HKQ74" s="133"/>
      <c r="HKR74" s="134"/>
      <c r="HKX74" s="133"/>
      <c r="HKY74" s="134"/>
      <c r="HLE74" s="133"/>
      <c r="HLF74" s="134"/>
      <c r="HLL74" s="133"/>
      <c r="HLM74" s="134"/>
      <c r="HLS74" s="133"/>
      <c r="HLT74" s="134"/>
      <c r="HLZ74" s="133"/>
      <c r="HMA74" s="134"/>
      <c r="HMG74" s="133"/>
      <c r="HMH74" s="134"/>
      <c r="HMN74" s="133"/>
      <c r="HMO74" s="134"/>
      <c r="HMU74" s="133"/>
      <c r="HMV74" s="134"/>
      <c r="HNB74" s="133"/>
      <c r="HNC74" s="134"/>
      <c r="HNI74" s="133"/>
      <c r="HNJ74" s="134"/>
      <c r="HNP74" s="133"/>
      <c r="HNQ74" s="134"/>
      <c r="HNW74" s="133"/>
      <c r="HNX74" s="134"/>
      <c r="HOD74" s="133"/>
      <c r="HOE74" s="134"/>
      <c r="HOK74" s="133"/>
      <c r="HOL74" s="134"/>
      <c r="HOR74" s="133"/>
      <c r="HOS74" s="134"/>
      <c r="HOY74" s="133"/>
      <c r="HOZ74" s="134"/>
      <c r="HPF74" s="133"/>
      <c r="HPG74" s="134"/>
      <c r="HPM74" s="133"/>
      <c r="HPN74" s="134"/>
      <c r="HPT74" s="133"/>
      <c r="HPU74" s="134"/>
      <c r="HQA74" s="133"/>
      <c r="HQB74" s="134"/>
      <c r="HQH74" s="133"/>
      <c r="HQI74" s="134"/>
      <c r="HQO74" s="133"/>
      <c r="HQP74" s="134"/>
      <c r="HQV74" s="133"/>
      <c r="HQW74" s="134"/>
      <c r="HRC74" s="133"/>
      <c r="HRD74" s="134"/>
      <c r="HRJ74" s="133"/>
      <c r="HRK74" s="134"/>
      <c r="HRQ74" s="133"/>
      <c r="HRR74" s="134"/>
      <c r="HRX74" s="133"/>
      <c r="HRY74" s="134"/>
      <c r="HSE74" s="133"/>
      <c r="HSF74" s="134"/>
      <c r="HSL74" s="133"/>
      <c r="HSM74" s="134"/>
      <c r="HSS74" s="133"/>
      <c r="HST74" s="134"/>
      <c r="HSZ74" s="133"/>
      <c r="HTA74" s="134"/>
      <c r="HTG74" s="133"/>
      <c r="HTH74" s="134"/>
      <c r="HTN74" s="133"/>
      <c r="HTO74" s="134"/>
      <c r="HTU74" s="133"/>
      <c r="HTV74" s="134"/>
      <c r="HUB74" s="133"/>
      <c r="HUC74" s="134"/>
      <c r="HUI74" s="133"/>
      <c r="HUJ74" s="134"/>
      <c r="HUP74" s="133"/>
      <c r="HUQ74" s="134"/>
      <c r="HUW74" s="133"/>
      <c r="HUX74" s="134"/>
      <c r="HVD74" s="133"/>
      <c r="HVE74" s="134"/>
      <c r="HVK74" s="133"/>
      <c r="HVL74" s="134"/>
      <c r="HVR74" s="133"/>
      <c r="HVS74" s="134"/>
      <c r="HVY74" s="133"/>
      <c r="HVZ74" s="134"/>
      <c r="HWF74" s="133"/>
      <c r="HWG74" s="134"/>
      <c r="HWM74" s="133"/>
      <c r="HWN74" s="134"/>
      <c r="HWT74" s="133"/>
      <c r="HWU74" s="134"/>
      <c r="HXA74" s="133"/>
      <c r="HXB74" s="134"/>
      <c r="HXH74" s="133"/>
      <c r="HXI74" s="134"/>
      <c r="HXO74" s="133"/>
      <c r="HXP74" s="134"/>
      <c r="HXV74" s="133"/>
      <c r="HXW74" s="134"/>
      <c r="HYC74" s="133"/>
      <c r="HYD74" s="134"/>
      <c r="HYJ74" s="133"/>
      <c r="HYK74" s="134"/>
      <c r="HYQ74" s="133"/>
      <c r="HYR74" s="134"/>
      <c r="HYX74" s="133"/>
      <c r="HYY74" s="134"/>
      <c r="HZE74" s="133"/>
      <c r="HZF74" s="134"/>
      <c r="HZL74" s="133"/>
      <c r="HZM74" s="134"/>
      <c r="HZS74" s="133"/>
      <c r="HZT74" s="134"/>
      <c r="HZZ74" s="133"/>
      <c r="IAA74" s="134"/>
      <c r="IAG74" s="133"/>
      <c r="IAH74" s="134"/>
      <c r="IAN74" s="133"/>
      <c r="IAO74" s="134"/>
      <c r="IAU74" s="133"/>
      <c r="IAV74" s="134"/>
      <c r="IBB74" s="133"/>
      <c r="IBC74" s="134"/>
      <c r="IBI74" s="133"/>
      <c r="IBJ74" s="134"/>
      <c r="IBP74" s="133"/>
      <c r="IBQ74" s="134"/>
      <c r="IBW74" s="133"/>
      <c r="IBX74" s="134"/>
      <c r="ICD74" s="133"/>
      <c r="ICE74" s="134"/>
      <c r="ICK74" s="133"/>
      <c r="ICL74" s="134"/>
      <c r="ICR74" s="133"/>
      <c r="ICS74" s="134"/>
      <c r="ICY74" s="133"/>
      <c r="ICZ74" s="134"/>
      <c r="IDF74" s="133"/>
      <c r="IDG74" s="134"/>
      <c r="IDM74" s="133"/>
      <c r="IDN74" s="134"/>
      <c r="IDT74" s="133"/>
      <c r="IDU74" s="134"/>
      <c r="IEA74" s="133"/>
      <c r="IEB74" s="134"/>
      <c r="IEH74" s="133"/>
      <c r="IEI74" s="134"/>
      <c r="IEO74" s="133"/>
      <c r="IEP74" s="134"/>
      <c r="IEV74" s="133"/>
      <c r="IEW74" s="134"/>
      <c r="IFC74" s="133"/>
      <c r="IFD74" s="134"/>
      <c r="IFJ74" s="133"/>
      <c r="IFK74" s="134"/>
      <c r="IFQ74" s="133"/>
      <c r="IFR74" s="134"/>
      <c r="IFX74" s="133"/>
      <c r="IFY74" s="134"/>
      <c r="IGE74" s="133"/>
      <c r="IGF74" s="134"/>
      <c r="IGL74" s="133"/>
      <c r="IGM74" s="134"/>
      <c r="IGS74" s="133"/>
      <c r="IGT74" s="134"/>
      <c r="IGZ74" s="133"/>
      <c r="IHA74" s="134"/>
      <c r="IHG74" s="133"/>
      <c r="IHH74" s="134"/>
      <c r="IHN74" s="133"/>
      <c r="IHO74" s="134"/>
      <c r="IHU74" s="133"/>
      <c r="IHV74" s="134"/>
      <c r="IIB74" s="133"/>
      <c r="IIC74" s="134"/>
      <c r="III74" s="133"/>
      <c r="IIJ74" s="134"/>
      <c r="IIP74" s="133"/>
      <c r="IIQ74" s="134"/>
      <c r="IIW74" s="133"/>
      <c r="IIX74" s="134"/>
      <c r="IJD74" s="133"/>
      <c r="IJE74" s="134"/>
      <c r="IJK74" s="133"/>
      <c r="IJL74" s="134"/>
      <c r="IJR74" s="133"/>
      <c r="IJS74" s="134"/>
      <c r="IJY74" s="133"/>
      <c r="IJZ74" s="134"/>
      <c r="IKF74" s="133"/>
      <c r="IKG74" s="134"/>
      <c r="IKM74" s="133"/>
      <c r="IKN74" s="134"/>
      <c r="IKT74" s="133"/>
      <c r="IKU74" s="134"/>
      <c r="ILA74" s="133"/>
      <c r="ILB74" s="134"/>
      <c r="ILH74" s="133"/>
      <c r="ILI74" s="134"/>
      <c r="ILO74" s="133"/>
      <c r="ILP74" s="134"/>
      <c r="ILV74" s="133"/>
      <c r="ILW74" s="134"/>
      <c r="IMC74" s="133"/>
      <c r="IMD74" s="134"/>
      <c r="IMJ74" s="133"/>
      <c r="IMK74" s="134"/>
      <c r="IMQ74" s="133"/>
      <c r="IMR74" s="134"/>
      <c r="IMX74" s="133"/>
      <c r="IMY74" s="134"/>
      <c r="INE74" s="133"/>
      <c r="INF74" s="134"/>
      <c r="INL74" s="133"/>
      <c r="INM74" s="134"/>
      <c r="INS74" s="133"/>
      <c r="INT74" s="134"/>
      <c r="INZ74" s="133"/>
      <c r="IOA74" s="134"/>
      <c r="IOG74" s="133"/>
      <c r="IOH74" s="134"/>
      <c r="ION74" s="133"/>
      <c r="IOO74" s="134"/>
      <c r="IOU74" s="133"/>
      <c r="IOV74" s="134"/>
      <c r="IPB74" s="133"/>
      <c r="IPC74" s="134"/>
      <c r="IPI74" s="133"/>
      <c r="IPJ74" s="134"/>
      <c r="IPP74" s="133"/>
      <c r="IPQ74" s="134"/>
      <c r="IPW74" s="133"/>
      <c r="IPX74" s="134"/>
      <c r="IQD74" s="133"/>
      <c r="IQE74" s="134"/>
      <c r="IQK74" s="133"/>
      <c r="IQL74" s="134"/>
      <c r="IQR74" s="133"/>
      <c r="IQS74" s="134"/>
      <c r="IQY74" s="133"/>
      <c r="IQZ74" s="134"/>
      <c r="IRF74" s="133"/>
      <c r="IRG74" s="134"/>
      <c r="IRM74" s="133"/>
      <c r="IRN74" s="134"/>
      <c r="IRT74" s="133"/>
      <c r="IRU74" s="134"/>
      <c r="ISA74" s="133"/>
      <c r="ISB74" s="134"/>
      <c r="ISH74" s="133"/>
      <c r="ISI74" s="134"/>
      <c r="ISO74" s="133"/>
      <c r="ISP74" s="134"/>
      <c r="ISV74" s="133"/>
      <c r="ISW74" s="134"/>
      <c r="ITC74" s="133"/>
      <c r="ITD74" s="134"/>
      <c r="ITJ74" s="133"/>
      <c r="ITK74" s="134"/>
      <c r="ITQ74" s="133"/>
      <c r="ITR74" s="134"/>
      <c r="ITX74" s="133"/>
      <c r="ITY74" s="134"/>
      <c r="IUE74" s="133"/>
      <c r="IUF74" s="134"/>
      <c r="IUL74" s="133"/>
      <c r="IUM74" s="134"/>
      <c r="IUS74" s="133"/>
      <c r="IUT74" s="134"/>
      <c r="IUZ74" s="133"/>
      <c r="IVA74" s="134"/>
      <c r="IVG74" s="133"/>
      <c r="IVH74" s="134"/>
      <c r="IVN74" s="133"/>
      <c r="IVO74" s="134"/>
      <c r="IVU74" s="133"/>
      <c r="IVV74" s="134"/>
      <c r="IWB74" s="133"/>
      <c r="IWC74" s="134"/>
      <c r="IWI74" s="133"/>
      <c r="IWJ74" s="134"/>
      <c r="IWP74" s="133"/>
      <c r="IWQ74" s="134"/>
      <c r="IWW74" s="133"/>
      <c r="IWX74" s="134"/>
      <c r="IXD74" s="133"/>
      <c r="IXE74" s="134"/>
      <c r="IXK74" s="133"/>
      <c r="IXL74" s="134"/>
      <c r="IXR74" s="133"/>
      <c r="IXS74" s="134"/>
      <c r="IXY74" s="133"/>
      <c r="IXZ74" s="134"/>
      <c r="IYF74" s="133"/>
      <c r="IYG74" s="134"/>
      <c r="IYM74" s="133"/>
      <c r="IYN74" s="134"/>
      <c r="IYT74" s="133"/>
      <c r="IYU74" s="134"/>
      <c r="IZA74" s="133"/>
      <c r="IZB74" s="134"/>
      <c r="IZH74" s="133"/>
      <c r="IZI74" s="134"/>
      <c r="IZO74" s="133"/>
      <c r="IZP74" s="134"/>
      <c r="IZV74" s="133"/>
      <c r="IZW74" s="134"/>
      <c r="JAC74" s="133"/>
      <c r="JAD74" s="134"/>
      <c r="JAJ74" s="133"/>
      <c r="JAK74" s="134"/>
      <c r="JAQ74" s="133"/>
      <c r="JAR74" s="134"/>
      <c r="JAX74" s="133"/>
      <c r="JAY74" s="134"/>
      <c r="JBE74" s="133"/>
      <c r="JBF74" s="134"/>
      <c r="JBL74" s="133"/>
      <c r="JBM74" s="134"/>
      <c r="JBS74" s="133"/>
      <c r="JBT74" s="134"/>
      <c r="JBZ74" s="133"/>
      <c r="JCA74" s="134"/>
      <c r="JCG74" s="133"/>
      <c r="JCH74" s="134"/>
      <c r="JCN74" s="133"/>
      <c r="JCO74" s="134"/>
      <c r="JCU74" s="133"/>
      <c r="JCV74" s="134"/>
      <c r="JDB74" s="133"/>
      <c r="JDC74" s="134"/>
      <c r="JDI74" s="133"/>
      <c r="JDJ74" s="134"/>
      <c r="JDP74" s="133"/>
      <c r="JDQ74" s="134"/>
      <c r="JDW74" s="133"/>
      <c r="JDX74" s="134"/>
      <c r="JED74" s="133"/>
      <c r="JEE74" s="134"/>
      <c r="JEK74" s="133"/>
      <c r="JEL74" s="134"/>
      <c r="JER74" s="133"/>
      <c r="JES74" s="134"/>
      <c r="JEY74" s="133"/>
      <c r="JEZ74" s="134"/>
      <c r="JFF74" s="133"/>
      <c r="JFG74" s="134"/>
      <c r="JFM74" s="133"/>
      <c r="JFN74" s="134"/>
      <c r="JFT74" s="133"/>
      <c r="JFU74" s="134"/>
      <c r="JGA74" s="133"/>
      <c r="JGB74" s="134"/>
      <c r="JGH74" s="133"/>
      <c r="JGI74" s="134"/>
      <c r="JGO74" s="133"/>
      <c r="JGP74" s="134"/>
      <c r="JGV74" s="133"/>
      <c r="JGW74" s="134"/>
      <c r="JHC74" s="133"/>
      <c r="JHD74" s="134"/>
      <c r="JHJ74" s="133"/>
      <c r="JHK74" s="134"/>
      <c r="JHQ74" s="133"/>
      <c r="JHR74" s="134"/>
      <c r="JHX74" s="133"/>
      <c r="JHY74" s="134"/>
      <c r="JIE74" s="133"/>
      <c r="JIF74" s="134"/>
      <c r="JIL74" s="133"/>
      <c r="JIM74" s="134"/>
      <c r="JIS74" s="133"/>
      <c r="JIT74" s="134"/>
      <c r="JIZ74" s="133"/>
      <c r="JJA74" s="134"/>
      <c r="JJG74" s="133"/>
      <c r="JJH74" s="134"/>
      <c r="JJN74" s="133"/>
      <c r="JJO74" s="134"/>
      <c r="JJU74" s="133"/>
      <c r="JJV74" s="134"/>
      <c r="JKB74" s="133"/>
      <c r="JKC74" s="134"/>
      <c r="JKI74" s="133"/>
      <c r="JKJ74" s="134"/>
      <c r="JKP74" s="133"/>
      <c r="JKQ74" s="134"/>
      <c r="JKW74" s="133"/>
      <c r="JKX74" s="134"/>
      <c r="JLD74" s="133"/>
      <c r="JLE74" s="134"/>
      <c r="JLK74" s="133"/>
      <c r="JLL74" s="134"/>
      <c r="JLR74" s="133"/>
      <c r="JLS74" s="134"/>
      <c r="JLY74" s="133"/>
      <c r="JLZ74" s="134"/>
      <c r="JMF74" s="133"/>
      <c r="JMG74" s="134"/>
      <c r="JMM74" s="133"/>
      <c r="JMN74" s="134"/>
      <c r="JMT74" s="133"/>
      <c r="JMU74" s="134"/>
      <c r="JNA74" s="133"/>
      <c r="JNB74" s="134"/>
      <c r="JNH74" s="133"/>
      <c r="JNI74" s="134"/>
      <c r="JNO74" s="133"/>
      <c r="JNP74" s="134"/>
      <c r="JNV74" s="133"/>
      <c r="JNW74" s="134"/>
      <c r="JOC74" s="133"/>
      <c r="JOD74" s="134"/>
      <c r="JOJ74" s="133"/>
      <c r="JOK74" s="134"/>
      <c r="JOQ74" s="133"/>
      <c r="JOR74" s="134"/>
      <c r="JOX74" s="133"/>
      <c r="JOY74" s="134"/>
      <c r="JPE74" s="133"/>
      <c r="JPF74" s="134"/>
      <c r="JPL74" s="133"/>
      <c r="JPM74" s="134"/>
      <c r="JPS74" s="133"/>
      <c r="JPT74" s="134"/>
      <c r="JPZ74" s="133"/>
      <c r="JQA74" s="134"/>
      <c r="JQG74" s="133"/>
      <c r="JQH74" s="134"/>
      <c r="JQN74" s="133"/>
      <c r="JQO74" s="134"/>
      <c r="JQU74" s="133"/>
      <c r="JQV74" s="134"/>
      <c r="JRB74" s="133"/>
      <c r="JRC74" s="134"/>
      <c r="JRI74" s="133"/>
      <c r="JRJ74" s="134"/>
      <c r="JRP74" s="133"/>
      <c r="JRQ74" s="134"/>
      <c r="JRW74" s="133"/>
      <c r="JRX74" s="134"/>
      <c r="JSD74" s="133"/>
      <c r="JSE74" s="134"/>
      <c r="JSK74" s="133"/>
      <c r="JSL74" s="134"/>
      <c r="JSR74" s="133"/>
      <c r="JSS74" s="134"/>
      <c r="JSY74" s="133"/>
      <c r="JSZ74" s="134"/>
      <c r="JTF74" s="133"/>
      <c r="JTG74" s="134"/>
      <c r="JTM74" s="133"/>
      <c r="JTN74" s="134"/>
      <c r="JTT74" s="133"/>
      <c r="JTU74" s="134"/>
      <c r="JUA74" s="133"/>
      <c r="JUB74" s="134"/>
      <c r="JUH74" s="133"/>
      <c r="JUI74" s="134"/>
      <c r="JUO74" s="133"/>
      <c r="JUP74" s="134"/>
      <c r="JUV74" s="133"/>
      <c r="JUW74" s="134"/>
      <c r="JVC74" s="133"/>
      <c r="JVD74" s="134"/>
      <c r="JVJ74" s="133"/>
      <c r="JVK74" s="134"/>
      <c r="JVQ74" s="133"/>
      <c r="JVR74" s="134"/>
      <c r="JVX74" s="133"/>
      <c r="JVY74" s="134"/>
      <c r="JWE74" s="133"/>
      <c r="JWF74" s="134"/>
      <c r="JWL74" s="133"/>
      <c r="JWM74" s="134"/>
      <c r="JWS74" s="133"/>
      <c r="JWT74" s="134"/>
      <c r="JWZ74" s="133"/>
      <c r="JXA74" s="134"/>
      <c r="JXG74" s="133"/>
      <c r="JXH74" s="134"/>
      <c r="JXN74" s="133"/>
      <c r="JXO74" s="134"/>
      <c r="JXU74" s="133"/>
      <c r="JXV74" s="134"/>
      <c r="JYB74" s="133"/>
      <c r="JYC74" s="134"/>
      <c r="JYI74" s="133"/>
      <c r="JYJ74" s="134"/>
      <c r="JYP74" s="133"/>
      <c r="JYQ74" s="134"/>
      <c r="JYW74" s="133"/>
      <c r="JYX74" s="134"/>
      <c r="JZD74" s="133"/>
      <c r="JZE74" s="134"/>
      <c r="JZK74" s="133"/>
      <c r="JZL74" s="134"/>
      <c r="JZR74" s="133"/>
      <c r="JZS74" s="134"/>
      <c r="JZY74" s="133"/>
      <c r="JZZ74" s="134"/>
      <c r="KAF74" s="133"/>
      <c r="KAG74" s="134"/>
      <c r="KAM74" s="133"/>
      <c r="KAN74" s="134"/>
      <c r="KAT74" s="133"/>
      <c r="KAU74" s="134"/>
      <c r="KBA74" s="133"/>
      <c r="KBB74" s="134"/>
      <c r="KBH74" s="133"/>
      <c r="KBI74" s="134"/>
      <c r="KBO74" s="133"/>
      <c r="KBP74" s="134"/>
      <c r="KBV74" s="133"/>
      <c r="KBW74" s="134"/>
      <c r="KCC74" s="133"/>
      <c r="KCD74" s="134"/>
      <c r="KCJ74" s="133"/>
      <c r="KCK74" s="134"/>
      <c r="KCQ74" s="133"/>
      <c r="KCR74" s="134"/>
      <c r="KCX74" s="133"/>
      <c r="KCY74" s="134"/>
      <c r="KDE74" s="133"/>
      <c r="KDF74" s="134"/>
      <c r="KDL74" s="133"/>
      <c r="KDM74" s="134"/>
      <c r="KDS74" s="133"/>
      <c r="KDT74" s="134"/>
      <c r="KDZ74" s="133"/>
      <c r="KEA74" s="134"/>
      <c r="KEG74" s="133"/>
      <c r="KEH74" s="134"/>
      <c r="KEN74" s="133"/>
      <c r="KEO74" s="134"/>
      <c r="KEU74" s="133"/>
      <c r="KEV74" s="134"/>
      <c r="KFB74" s="133"/>
      <c r="KFC74" s="134"/>
      <c r="KFI74" s="133"/>
      <c r="KFJ74" s="134"/>
      <c r="KFP74" s="133"/>
      <c r="KFQ74" s="134"/>
      <c r="KFW74" s="133"/>
      <c r="KFX74" s="134"/>
      <c r="KGD74" s="133"/>
      <c r="KGE74" s="134"/>
      <c r="KGK74" s="133"/>
      <c r="KGL74" s="134"/>
      <c r="KGR74" s="133"/>
      <c r="KGS74" s="134"/>
      <c r="KGY74" s="133"/>
      <c r="KGZ74" s="134"/>
      <c r="KHF74" s="133"/>
      <c r="KHG74" s="134"/>
      <c r="KHM74" s="133"/>
      <c r="KHN74" s="134"/>
      <c r="KHT74" s="133"/>
      <c r="KHU74" s="134"/>
      <c r="KIA74" s="133"/>
      <c r="KIB74" s="134"/>
      <c r="KIH74" s="133"/>
      <c r="KII74" s="134"/>
      <c r="KIO74" s="133"/>
      <c r="KIP74" s="134"/>
      <c r="KIV74" s="133"/>
      <c r="KIW74" s="134"/>
      <c r="KJC74" s="133"/>
      <c r="KJD74" s="134"/>
      <c r="KJJ74" s="133"/>
      <c r="KJK74" s="134"/>
      <c r="KJQ74" s="133"/>
      <c r="KJR74" s="134"/>
      <c r="KJX74" s="133"/>
      <c r="KJY74" s="134"/>
      <c r="KKE74" s="133"/>
      <c r="KKF74" s="134"/>
      <c r="KKL74" s="133"/>
      <c r="KKM74" s="134"/>
      <c r="KKS74" s="133"/>
      <c r="KKT74" s="134"/>
      <c r="KKZ74" s="133"/>
      <c r="KLA74" s="134"/>
      <c r="KLG74" s="133"/>
      <c r="KLH74" s="134"/>
      <c r="KLN74" s="133"/>
      <c r="KLO74" s="134"/>
      <c r="KLU74" s="133"/>
      <c r="KLV74" s="134"/>
      <c r="KMB74" s="133"/>
      <c r="KMC74" s="134"/>
      <c r="KMI74" s="133"/>
      <c r="KMJ74" s="134"/>
      <c r="KMP74" s="133"/>
      <c r="KMQ74" s="134"/>
      <c r="KMW74" s="133"/>
      <c r="KMX74" s="134"/>
      <c r="KND74" s="133"/>
      <c r="KNE74" s="134"/>
      <c r="KNK74" s="133"/>
      <c r="KNL74" s="134"/>
      <c r="KNR74" s="133"/>
      <c r="KNS74" s="134"/>
      <c r="KNY74" s="133"/>
      <c r="KNZ74" s="134"/>
      <c r="KOF74" s="133"/>
      <c r="KOG74" s="134"/>
      <c r="KOM74" s="133"/>
      <c r="KON74" s="134"/>
      <c r="KOT74" s="133"/>
      <c r="KOU74" s="134"/>
      <c r="KPA74" s="133"/>
      <c r="KPB74" s="134"/>
      <c r="KPH74" s="133"/>
      <c r="KPI74" s="134"/>
      <c r="KPO74" s="133"/>
      <c r="KPP74" s="134"/>
      <c r="KPV74" s="133"/>
      <c r="KPW74" s="134"/>
      <c r="KQC74" s="133"/>
      <c r="KQD74" s="134"/>
      <c r="KQJ74" s="133"/>
      <c r="KQK74" s="134"/>
      <c r="KQQ74" s="133"/>
      <c r="KQR74" s="134"/>
      <c r="KQX74" s="133"/>
      <c r="KQY74" s="134"/>
      <c r="KRE74" s="133"/>
      <c r="KRF74" s="134"/>
      <c r="KRL74" s="133"/>
      <c r="KRM74" s="134"/>
      <c r="KRS74" s="133"/>
      <c r="KRT74" s="134"/>
      <c r="KRZ74" s="133"/>
      <c r="KSA74" s="134"/>
      <c r="KSG74" s="133"/>
      <c r="KSH74" s="134"/>
      <c r="KSN74" s="133"/>
      <c r="KSO74" s="134"/>
      <c r="KSU74" s="133"/>
      <c r="KSV74" s="134"/>
      <c r="KTB74" s="133"/>
      <c r="KTC74" s="134"/>
      <c r="KTI74" s="133"/>
      <c r="KTJ74" s="134"/>
      <c r="KTP74" s="133"/>
      <c r="KTQ74" s="134"/>
      <c r="KTW74" s="133"/>
      <c r="KTX74" s="134"/>
      <c r="KUD74" s="133"/>
      <c r="KUE74" s="134"/>
      <c r="KUK74" s="133"/>
      <c r="KUL74" s="134"/>
      <c r="KUR74" s="133"/>
      <c r="KUS74" s="134"/>
      <c r="KUY74" s="133"/>
      <c r="KUZ74" s="134"/>
      <c r="KVF74" s="133"/>
      <c r="KVG74" s="134"/>
      <c r="KVM74" s="133"/>
      <c r="KVN74" s="134"/>
      <c r="KVT74" s="133"/>
      <c r="KVU74" s="134"/>
      <c r="KWA74" s="133"/>
      <c r="KWB74" s="134"/>
      <c r="KWH74" s="133"/>
      <c r="KWI74" s="134"/>
      <c r="KWO74" s="133"/>
      <c r="KWP74" s="134"/>
      <c r="KWV74" s="133"/>
      <c r="KWW74" s="134"/>
      <c r="KXC74" s="133"/>
      <c r="KXD74" s="134"/>
      <c r="KXJ74" s="133"/>
      <c r="KXK74" s="134"/>
      <c r="KXQ74" s="133"/>
      <c r="KXR74" s="134"/>
      <c r="KXX74" s="133"/>
      <c r="KXY74" s="134"/>
      <c r="KYE74" s="133"/>
      <c r="KYF74" s="134"/>
      <c r="KYL74" s="133"/>
      <c r="KYM74" s="134"/>
      <c r="KYS74" s="133"/>
      <c r="KYT74" s="134"/>
      <c r="KYZ74" s="133"/>
      <c r="KZA74" s="134"/>
      <c r="KZG74" s="133"/>
      <c r="KZH74" s="134"/>
      <c r="KZN74" s="133"/>
      <c r="KZO74" s="134"/>
      <c r="KZU74" s="133"/>
      <c r="KZV74" s="134"/>
      <c r="LAB74" s="133"/>
      <c r="LAC74" s="134"/>
      <c r="LAI74" s="133"/>
      <c r="LAJ74" s="134"/>
      <c r="LAP74" s="133"/>
      <c r="LAQ74" s="134"/>
      <c r="LAW74" s="133"/>
      <c r="LAX74" s="134"/>
      <c r="LBD74" s="133"/>
      <c r="LBE74" s="134"/>
      <c r="LBK74" s="133"/>
      <c r="LBL74" s="134"/>
      <c r="LBR74" s="133"/>
      <c r="LBS74" s="134"/>
      <c r="LBY74" s="133"/>
      <c r="LBZ74" s="134"/>
      <c r="LCF74" s="133"/>
      <c r="LCG74" s="134"/>
      <c r="LCM74" s="133"/>
      <c r="LCN74" s="134"/>
      <c r="LCT74" s="133"/>
      <c r="LCU74" s="134"/>
      <c r="LDA74" s="133"/>
      <c r="LDB74" s="134"/>
      <c r="LDH74" s="133"/>
      <c r="LDI74" s="134"/>
      <c r="LDO74" s="133"/>
      <c r="LDP74" s="134"/>
      <c r="LDV74" s="133"/>
      <c r="LDW74" s="134"/>
      <c r="LEC74" s="133"/>
      <c r="LED74" s="134"/>
      <c r="LEJ74" s="133"/>
      <c r="LEK74" s="134"/>
      <c r="LEQ74" s="133"/>
      <c r="LER74" s="134"/>
      <c r="LEX74" s="133"/>
      <c r="LEY74" s="134"/>
      <c r="LFE74" s="133"/>
      <c r="LFF74" s="134"/>
      <c r="LFL74" s="133"/>
      <c r="LFM74" s="134"/>
      <c r="LFS74" s="133"/>
      <c r="LFT74" s="134"/>
      <c r="LFZ74" s="133"/>
      <c r="LGA74" s="134"/>
      <c r="LGG74" s="133"/>
      <c r="LGH74" s="134"/>
      <c r="LGN74" s="133"/>
      <c r="LGO74" s="134"/>
      <c r="LGU74" s="133"/>
      <c r="LGV74" s="134"/>
      <c r="LHB74" s="133"/>
      <c r="LHC74" s="134"/>
      <c r="LHI74" s="133"/>
      <c r="LHJ74" s="134"/>
      <c r="LHP74" s="133"/>
      <c r="LHQ74" s="134"/>
      <c r="LHW74" s="133"/>
      <c r="LHX74" s="134"/>
      <c r="LID74" s="133"/>
      <c r="LIE74" s="134"/>
      <c r="LIK74" s="133"/>
      <c r="LIL74" s="134"/>
      <c r="LIR74" s="133"/>
      <c r="LIS74" s="134"/>
      <c r="LIY74" s="133"/>
      <c r="LIZ74" s="134"/>
      <c r="LJF74" s="133"/>
      <c r="LJG74" s="134"/>
      <c r="LJM74" s="133"/>
      <c r="LJN74" s="134"/>
      <c r="LJT74" s="133"/>
      <c r="LJU74" s="134"/>
      <c r="LKA74" s="133"/>
      <c r="LKB74" s="134"/>
      <c r="LKH74" s="133"/>
      <c r="LKI74" s="134"/>
      <c r="LKO74" s="133"/>
      <c r="LKP74" s="134"/>
      <c r="LKV74" s="133"/>
      <c r="LKW74" s="134"/>
      <c r="LLC74" s="133"/>
      <c r="LLD74" s="134"/>
      <c r="LLJ74" s="133"/>
      <c r="LLK74" s="134"/>
      <c r="LLQ74" s="133"/>
      <c r="LLR74" s="134"/>
      <c r="LLX74" s="133"/>
      <c r="LLY74" s="134"/>
      <c r="LME74" s="133"/>
      <c r="LMF74" s="134"/>
      <c r="LML74" s="133"/>
      <c r="LMM74" s="134"/>
      <c r="LMS74" s="133"/>
      <c r="LMT74" s="134"/>
      <c r="LMZ74" s="133"/>
      <c r="LNA74" s="134"/>
      <c r="LNG74" s="133"/>
      <c r="LNH74" s="134"/>
      <c r="LNN74" s="133"/>
      <c r="LNO74" s="134"/>
      <c r="LNU74" s="133"/>
      <c r="LNV74" s="134"/>
      <c r="LOB74" s="133"/>
      <c r="LOC74" s="134"/>
      <c r="LOI74" s="133"/>
      <c r="LOJ74" s="134"/>
      <c r="LOP74" s="133"/>
      <c r="LOQ74" s="134"/>
      <c r="LOW74" s="133"/>
      <c r="LOX74" s="134"/>
      <c r="LPD74" s="133"/>
      <c r="LPE74" s="134"/>
      <c r="LPK74" s="133"/>
      <c r="LPL74" s="134"/>
      <c r="LPR74" s="133"/>
      <c r="LPS74" s="134"/>
      <c r="LPY74" s="133"/>
      <c r="LPZ74" s="134"/>
      <c r="LQF74" s="133"/>
      <c r="LQG74" s="134"/>
      <c r="LQM74" s="133"/>
      <c r="LQN74" s="134"/>
      <c r="LQT74" s="133"/>
      <c r="LQU74" s="134"/>
      <c r="LRA74" s="133"/>
      <c r="LRB74" s="134"/>
      <c r="LRH74" s="133"/>
      <c r="LRI74" s="134"/>
      <c r="LRO74" s="133"/>
      <c r="LRP74" s="134"/>
      <c r="LRV74" s="133"/>
      <c r="LRW74" s="134"/>
      <c r="LSC74" s="133"/>
      <c r="LSD74" s="134"/>
      <c r="LSJ74" s="133"/>
      <c r="LSK74" s="134"/>
      <c r="LSQ74" s="133"/>
      <c r="LSR74" s="134"/>
      <c r="LSX74" s="133"/>
      <c r="LSY74" s="134"/>
      <c r="LTE74" s="133"/>
      <c r="LTF74" s="134"/>
      <c r="LTL74" s="133"/>
      <c r="LTM74" s="134"/>
      <c r="LTS74" s="133"/>
      <c r="LTT74" s="134"/>
      <c r="LTZ74" s="133"/>
      <c r="LUA74" s="134"/>
      <c r="LUG74" s="133"/>
      <c r="LUH74" s="134"/>
      <c r="LUN74" s="133"/>
      <c r="LUO74" s="134"/>
      <c r="LUU74" s="133"/>
      <c r="LUV74" s="134"/>
      <c r="LVB74" s="133"/>
      <c r="LVC74" s="134"/>
      <c r="LVI74" s="133"/>
      <c r="LVJ74" s="134"/>
      <c r="LVP74" s="133"/>
      <c r="LVQ74" s="134"/>
      <c r="LVW74" s="133"/>
      <c r="LVX74" s="134"/>
      <c r="LWD74" s="133"/>
      <c r="LWE74" s="134"/>
      <c r="LWK74" s="133"/>
      <c r="LWL74" s="134"/>
      <c r="LWR74" s="133"/>
      <c r="LWS74" s="134"/>
      <c r="LWY74" s="133"/>
      <c r="LWZ74" s="134"/>
      <c r="LXF74" s="133"/>
      <c r="LXG74" s="134"/>
      <c r="LXM74" s="133"/>
      <c r="LXN74" s="134"/>
      <c r="LXT74" s="133"/>
      <c r="LXU74" s="134"/>
      <c r="LYA74" s="133"/>
      <c r="LYB74" s="134"/>
      <c r="LYH74" s="133"/>
      <c r="LYI74" s="134"/>
      <c r="LYO74" s="133"/>
      <c r="LYP74" s="134"/>
      <c r="LYV74" s="133"/>
      <c r="LYW74" s="134"/>
      <c r="LZC74" s="133"/>
      <c r="LZD74" s="134"/>
      <c r="LZJ74" s="133"/>
      <c r="LZK74" s="134"/>
      <c r="LZQ74" s="133"/>
      <c r="LZR74" s="134"/>
      <c r="LZX74" s="133"/>
      <c r="LZY74" s="134"/>
      <c r="MAE74" s="133"/>
      <c r="MAF74" s="134"/>
      <c r="MAL74" s="133"/>
      <c r="MAM74" s="134"/>
      <c r="MAS74" s="133"/>
      <c r="MAT74" s="134"/>
      <c r="MAZ74" s="133"/>
      <c r="MBA74" s="134"/>
      <c r="MBG74" s="133"/>
      <c r="MBH74" s="134"/>
      <c r="MBN74" s="133"/>
      <c r="MBO74" s="134"/>
      <c r="MBU74" s="133"/>
      <c r="MBV74" s="134"/>
      <c r="MCB74" s="133"/>
      <c r="MCC74" s="134"/>
      <c r="MCI74" s="133"/>
      <c r="MCJ74" s="134"/>
      <c r="MCP74" s="133"/>
      <c r="MCQ74" s="134"/>
      <c r="MCW74" s="133"/>
      <c r="MCX74" s="134"/>
      <c r="MDD74" s="133"/>
      <c r="MDE74" s="134"/>
      <c r="MDK74" s="133"/>
      <c r="MDL74" s="134"/>
      <c r="MDR74" s="133"/>
      <c r="MDS74" s="134"/>
      <c r="MDY74" s="133"/>
      <c r="MDZ74" s="134"/>
      <c r="MEF74" s="133"/>
      <c r="MEG74" s="134"/>
      <c r="MEM74" s="133"/>
      <c r="MEN74" s="134"/>
      <c r="MET74" s="133"/>
      <c r="MEU74" s="134"/>
      <c r="MFA74" s="133"/>
      <c r="MFB74" s="134"/>
      <c r="MFH74" s="133"/>
      <c r="MFI74" s="134"/>
      <c r="MFO74" s="133"/>
      <c r="MFP74" s="134"/>
      <c r="MFV74" s="133"/>
      <c r="MFW74" s="134"/>
      <c r="MGC74" s="133"/>
      <c r="MGD74" s="134"/>
      <c r="MGJ74" s="133"/>
      <c r="MGK74" s="134"/>
      <c r="MGQ74" s="133"/>
      <c r="MGR74" s="134"/>
      <c r="MGX74" s="133"/>
      <c r="MGY74" s="134"/>
      <c r="MHE74" s="133"/>
      <c r="MHF74" s="134"/>
      <c r="MHL74" s="133"/>
      <c r="MHM74" s="134"/>
      <c r="MHS74" s="133"/>
      <c r="MHT74" s="134"/>
      <c r="MHZ74" s="133"/>
      <c r="MIA74" s="134"/>
      <c r="MIG74" s="133"/>
      <c r="MIH74" s="134"/>
      <c r="MIN74" s="133"/>
      <c r="MIO74" s="134"/>
      <c r="MIU74" s="133"/>
      <c r="MIV74" s="134"/>
      <c r="MJB74" s="133"/>
      <c r="MJC74" s="134"/>
      <c r="MJI74" s="133"/>
      <c r="MJJ74" s="134"/>
      <c r="MJP74" s="133"/>
      <c r="MJQ74" s="134"/>
      <c r="MJW74" s="133"/>
      <c r="MJX74" s="134"/>
      <c r="MKD74" s="133"/>
      <c r="MKE74" s="134"/>
      <c r="MKK74" s="133"/>
      <c r="MKL74" s="134"/>
      <c r="MKR74" s="133"/>
      <c r="MKS74" s="134"/>
      <c r="MKY74" s="133"/>
      <c r="MKZ74" s="134"/>
      <c r="MLF74" s="133"/>
      <c r="MLG74" s="134"/>
      <c r="MLM74" s="133"/>
      <c r="MLN74" s="134"/>
      <c r="MLT74" s="133"/>
      <c r="MLU74" s="134"/>
      <c r="MMA74" s="133"/>
      <c r="MMB74" s="134"/>
      <c r="MMH74" s="133"/>
      <c r="MMI74" s="134"/>
      <c r="MMO74" s="133"/>
      <c r="MMP74" s="134"/>
      <c r="MMV74" s="133"/>
      <c r="MMW74" s="134"/>
      <c r="MNC74" s="133"/>
      <c r="MND74" s="134"/>
      <c r="MNJ74" s="133"/>
      <c r="MNK74" s="134"/>
      <c r="MNQ74" s="133"/>
      <c r="MNR74" s="134"/>
      <c r="MNX74" s="133"/>
      <c r="MNY74" s="134"/>
      <c r="MOE74" s="133"/>
      <c r="MOF74" s="134"/>
      <c r="MOL74" s="133"/>
      <c r="MOM74" s="134"/>
      <c r="MOS74" s="133"/>
      <c r="MOT74" s="134"/>
      <c r="MOZ74" s="133"/>
      <c r="MPA74" s="134"/>
      <c r="MPG74" s="133"/>
      <c r="MPH74" s="134"/>
      <c r="MPN74" s="133"/>
      <c r="MPO74" s="134"/>
      <c r="MPU74" s="133"/>
      <c r="MPV74" s="134"/>
      <c r="MQB74" s="133"/>
      <c r="MQC74" s="134"/>
      <c r="MQI74" s="133"/>
      <c r="MQJ74" s="134"/>
      <c r="MQP74" s="133"/>
      <c r="MQQ74" s="134"/>
      <c r="MQW74" s="133"/>
      <c r="MQX74" s="134"/>
      <c r="MRD74" s="133"/>
      <c r="MRE74" s="134"/>
      <c r="MRK74" s="133"/>
      <c r="MRL74" s="134"/>
      <c r="MRR74" s="133"/>
      <c r="MRS74" s="134"/>
      <c r="MRY74" s="133"/>
      <c r="MRZ74" s="134"/>
      <c r="MSF74" s="133"/>
      <c r="MSG74" s="134"/>
      <c r="MSM74" s="133"/>
      <c r="MSN74" s="134"/>
      <c r="MST74" s="133"/>
      <c r="MSU74" s="134"/>
      <c r="MTA74" s="133"/>
      <c r="MTB74" s="134"/>
      <c r="MTH74" s="133"/>
      <c r="MTI74" s="134"/>
      <c r="MTO74" s="133"/>
      <c r="MTP74" s="134"/>
      <c r="MTV74" s="133"/>
      <c r="MTW74" s="134"/>
      <c r="MUC74" s="133"/>
      <c r="MUD74" s="134"/>
      <c r="MUJ74" s="133"/>
      <c r="MUK74" s="134"/>
      <c r="MUQ74" s="133"/>
      <c r="MUR74" s="134"/>
      <c r="MUX74" s="133"/>
      <c r="MUY74" s="134"/>
      <c r="MVE74" s="133"/>
      <c r="MVF74" s="134"/>
      <c r="MVL74" s="133"/>
      <c r="MVM74" s="134"/>
      <c r="MVS74" s="133"/>
      <c r="MVT74" s="134"/>
      <c r="MVZ74" s="133"/>
      <c r="MWA74" s="134"/>
      <c r="MWG74" s="133"/>
      <c r="MWH74" s="134"/>
      <c r="MWN74" s="133"/>
      <c r="MWO74" s="134"/>
      <c r="MWU74" s="133"/>
      <c r="MWV74" s="134"/>
      <c r="MXB74" s="133"/>
      <c r="MXC74" s="134"/>
      <c r="MXI74" s="133"/>
      <c r="MXJ74" s="134"/>
      <c r="MXP74" s="133"/>
      <c r="MXQ74" s="134"/>
      <c r="MXW74" s="133"/>
      <c r="MXX74" s="134"/>
      <c r="MYD74" s="133"/>
      <c r="MYE74" s="134"/>
      <c r="MYK74" s="133"/>
      <c r="MYL74" s="134"/>
      <c r="MYR74" s="133"/>
      <c r="MYS74" s="134"/>
      <c r="MYY74" s="133"/>
      <c r="MYZ74" s="134"/>
      <c r="MZF74" s="133"/>
      <c r="MZG74" s="134"/>
      <c r="MZM74" s="133"/>
      <c r="MZN74" s="134"/>
      <c r="MZT74" s="133"/>
      <c r="MZU74" s="134"/>
      <c r="NAA74" s="133"/>
      <c r="NAB74" s="134"/>
      <c r="NAH74" s="133"/>
      <c r="NAI74" s="134"/>
      <c r="NAO74" s="133"/>
      <c r="NAP74" s="134"/>
      <c r="NAV74" s="133"/>
      <c r="NAW74" s="134"/>
      <c r="NBC74" s="133"/>
      <c r="NBD74" s="134"/>
      <c r="NBJ74" s="133"/>
      <c r="NBK74" s="134"/>
      <c r="NBQ74" s="133"/>
      <c r="NBR74" s="134"/>
      <c r="NBX74" s="133"/>
      <c r="NBY74" s="134"/>
      <c r="NCE74" s="133"/>
      <c r="NCF74" s="134"/>
      <c r="NCL74" s="133"/>
      <c r="NCM74" s="134"/>
      <c r="NCS74" s="133"/>
      <c r="NCT74" s="134"/>
      <c r="NCZ74" s="133"/>
      <c r="NDA74" s="134"/>
      <c r="NDG74" s="133"/>
      <c r="NDH74" s="134"/>
      <c r="NDN74" s="133"/>
      <c r="NDO74" s="134"/>
      <c r="NDU74" s="133"/>
      <c r="NDV74" s="134"/>
      <c r="NEB74" s="133"/>
      <c r="NEC74" s="134"/>
      <c r="NEI74" s="133"/>
      <c r="NEJ74" s="134"/>
      <c r="NEP74" s="133"/>
      <c r="NEQ74" s="134"/>
      <c r="NEW74" s="133"/>
      <c r="NEX74" s="134"/>
      <c r="NFD74" s="133"/>
      <c r="NFE74" s="134"/>
      <c r="NFK74" s="133"/>
      <c r="NFL74" s="134"/>
      <c r="NFR74" s="133"/>
      <c r="NFS74" s="134"/>
      <c r="NFY74" s="133"/>
      <c r="NFZ74" s="134"/>
      <c r="NGF74" s="133"/>
      <c r="NGG74" s="134"/>
      <c r="NGM74" s="133"/>
      <c r="NGN74" s="134"/>
      <c r="NGT74" s="133"/>
      <c r="NGU74" s="134"/>
      <c r="NHA74" s="133"/>
      <c r="NHB74" s="134"/>
      <c r="NHH74" s="133"/>
      <c r="NHI74" s="134"/>
      <c r="NHO74" s="133"/>
      <c r="NHP74" s="134"/>
      <c r="NHV74" s="133"/>
      <c r="NHW74" s="134"/>
      <c r="NIC74" s="133"/>
      <c r="NID74" s="134"/>
      <c r="NIJ74" s="133"/>
      <c r="NIK74" s="134"/>
      <c r="NIQ74" s="133"/>
      <c r="NIR74" s="134"/>
      <c r="NIX74" s="133"/>
      <c r="NIY74" s="134"/>
      <c r="NJE74" s="133"/>
      <c r="NJF74" s="134"/>
      <c r="NJL74" s="133"/>
      <c r="NJM74" s="134"/>
      <c r="NJS74" s="133"/>
      <c r="NJT74" s="134"/>
      <c r="NJZ74" s="133"/>
      <c r="NKA74" s="134"/>
      <c r="NKG74" s="133"/>
      <c r="NKH74" s="134"/>
      <c r="NKN74" s="133"/>
      <c r="NKO74" s="134"/>
      <c r="NKU74" s="133"/>
      <c r="NKV74" s="134"/>
      <c r="NLB74" s="133"/>
      <c r="NLC74" s="134"/>
      <c r="NLI74" s="133"/>
      <c r="NLJ74" s="134"/>
      <c r="NLP74" s="133"/>
      <c r="NLQ74" s="134"/>
      <c r="NLW74" s="133"/>
      <c r="NLX74" s="134"/>
      <c r="NMD74" s="133"/>
      <c r="NME74" s="134"/>
      <c r="NMK74" s="133"/>
      <c r="NML74" s="134"/>
      <c r="NMR74" s="133"/>
      <c r="NMS74" s="134"/>
      <c r="NMY74" s="133"/>
      <c r="NMZ74" s="134"/>
      <c r="NNF74" s="133"/>
      <c r="NNG74" s="134"/>
      <c r="NNM74" s="133"/>
      <c r="NNN74" s="134"/>
      <c r="NNT74" s="133"/>
      <c r="NNU74" s="134"/>
      <c r="NOA74" s="133"/>
      <c r="NOB74" s="134"/>
      <c r="NOH74" s="133"/>
      <c r="NOI74" s="134"/>
      <c r="NOO74" s="133"/>
      <c r="NOP74" s="134"/>
      <c r="NOV74" s="133"/>
      <c r="NOW74" s="134"/>
      <c r="NPC74" s="133"/>
      <c r="NPD74" s="134"/>
      <c r="NPJ74" s="133"/>
      <c r="NPK74" s="134"/>
      <c r="NPQ74" s="133"/>
      <c r="NPR74" s="134"/>
      <c r="NPX74" s="133"/>
      <c r="NPY74" s="134"/>
      <c r="NQE74" s="133"/>
      <c r="NQF74" s="134"/>
      <c r="NQL74" s="133"/>
      <c r="NQM74" s="134"/>
      <c r="NQS74" s="133"/>
      <c r="NQT74" s="134"/>
      <c r="NQZ74" s="133"/>
      <c r="NRA74" s="134"/>
      <c r="NRG74" s="133"/>
      <c r="NRH74" s="134"/>
      <c r="NRN74" s="133"/>
      <c r="NRO74" s="134"/>
      <c r="NRU74" s="133"/>
      <c r="NRV74" s="134"/>
      <c r="NSB74" s="133"/>
      <c r="NSC74" s="134"/>
      <c r="NSI74" s="133"/>
      <c r="NSJ74" s="134"/>
      <c r="NSP74" s="133"/>
      <c r="NSQ74" s="134"/>
      <c r="NSW74" s="133"/>
      <c r="NSX74" s="134"/>
      <c r="NTD74" s="133"/>
      <c r="NTE74" s="134"/>
      <c r="NTK74" s="133"/>
      <c r="NTL74" s="134"/>
      <c r="NTR74" s="133"/>
      <c r="NTS74" s="134"/>
      <c r="NTY74" s="133"/>
      <c r="NTZ74" s="134"/>
      <c r="NUF74" s="133"/>
      <c r="NUG74" s="134"/>
      <c r="NUM74" s="133"/>
      <c r="NUN74" s="134"/>
      <c r="NUT74" s="133"/>
      <c r="NUU74" s="134"/>
      <c r="NVA74" s="133"/>
      <c r="NVB74" s="134"/>
      <c r="NVH74" s="133"/>
      <c r="NVI74" s="134"/>
      <c r="NVO74" s="133"/>
      <c r="NVP74" s="134"/>
      <c r="NVV74" s="133"/>
      <c r="NVW74" s="134"/>
      <c r="NWC74" s="133"/>
      <c r="NWD74" s="134"/>
      <c r="NWJ74" s="133"/>
      <c r="NWK74" s="134"/>
      <c r="NWQ74" s="133"/>
      <c r="NWR74" s="134"/>
      <c r="NWX74" s="133"/>
      <c r="NWY74" s="134"/>
      <c r="NXE74" s="133"/>
      <c r="NXF74" s="134"/>
      <c r="NXL74" s="133"/>
      <c r="NXM74" s="134"/>
      <c r="NXS74" s="133"/>
      <c r="NXT74" s="134"/>
      <c r="NXZ74" s="133"/>
      <c r="NYA74" s="134"/>
      <c r="NYG74" s="133"/>
      <c r="NYH74" s="134"/>
      <c r="NYN74" s="133"/>
      <c r="NYO74" s="134"/>
      <c r="NYU74" s="133"/>
      <c r="NYV74" s="134"/>
      <c r="NZB74" s="133"/>
      <c r="NZC74" s="134"/>
      <c r="NZI74" s="133"/>
      <c r="NZJ74" s="134"/>
      <c r="NZP74" s="133"/>
      <c r="NZQ74" s="134"/>
      <c r="NZW74" s="133"/>
      <c r="NZX74" s="134"/>
      <c r="OAD74" s="133"/>
      <c r="OAE74" s="134"/>
      <c r="OAK74" s="133"/>
      <c r="OAL74" s="134"/>
      <c r="OAR74" s="133"/>
      <c r="OAS74" s="134"/>
      <c r="OAY74" s="133"/>
      <c r="OAZ74" s="134"/>
      <c r="OBF74" s="133"/>
      <c r="OBG74" s="134"/>
      <c r="OBM74" s="133"/>
      <c r="OBN74" s="134"/>
      <c r="OBT74" s="133"/>
      <c r="OBU74" s="134"/>
      <c r="OCA74" s="133"/>
      <c r="OCB74" s="134"/>
      <c r="OCH74" s="133"/>
      <c r="OCI74" s="134"/>
      <c r="OCO74" s="133"/>
      <c r="OCP74" s="134"/>
      <c r="OCV74" s="133"/>
      <c r="OCW74" s="134"/>
      <c r="ODC74" s="133"/>
      <c r="ODD74" s="134"/>
      <c r="ODJ74" s="133"/>
      <c r="ODK74" s="134"/>
      <c r="ODQ74" s="133"/>
      <c r="ODR74" s="134"/>
      <c r="ODX74" s="133"/>
      <c r="ODY74" s="134"/>
      <c r="OEE74" s="133"/>
      <c r="OEF74" s="134"/>
      <c r="OEL74" s="133"/>
      <c r="OEM74" s="134"/>
      <c r="OES74" s="133"/>
      <c r="OET74" s="134"/>
      <c r="OEZ74" s="133"/>
      <c r="OFA74" s="134"/>
      <c r="OFG74" s="133"/>
      <c r="OFH74" s="134"/>
      <c r="OFN74" s="133"/>
      <c r="OFO74" s="134"/>
      <c r="OFU74" s="133"/>
      <c r="OFV74" s="134"/>
      <c r="OGB74" s="133"/>
      <c r="OGC74" s="134"/>
      <c r="OGI74" s="133"/>
      <c r="OGJ74" s="134"/>
      <c r="OGP74" s="133"/>
      <c r="OGQ74" s="134"/>
      <c r="OGW74" s="133"/>
      <c r="OGX74" s="134"/>
      <c r="OHD74" s="133"/>
      <c r="OHE74" s="134"/>
      <c r="OHK74" s="133"/>
      <c r="OHL74" s="134"/>
      <c r="OHR74" s="133"/>
      <c r="OHS74" s="134"/>
      <c r="OHY74" s="133"/>
      <c r="OHZ74" s="134"/>
      <c r="OIF74" s="133"/>
      <c r="OIG74" s="134"/>
      <c r="OIM74" s="133"/>
      <c r="OIN74" s="134"/>
      <c r="OIT74" s="133"/>
      <c r="OIU74" s="134"/>
      <c r="OJA74" s="133"/>
      <c r="OJB74" s="134"/>
      <c r="OJH74" s="133"/>
      <c r="OJI74" s="134"/>
      <c r="OJO74" s="133"/>
      <c r="OJP74" s="134"/>
      <c r="OJV74" s="133"/>
      <c r="OJW74" s="134"/>
      <c r="OKC74" s="133"/>
      <c r="OKD74" s="134"/>
      <c r="OKJ74" s="133"/>
      <c r="OKK74" s="134"/>
      <c r="OKQ74" s="133"/>
      <c r="OKR74" s="134"/>
      <c r="OKX74" s="133"/>
      <c r="OKY74" s="134"/>
      <c r="OLE74" s="133"/>
      <c r="OLF74" s="134"/>
      <c r="OLL74" s="133"/>
      <c r="OLM74" s="134"/>
      <c r="OLS74" s="133"/>
      <c r="OLT74" s="134"/>
      <c r="OLZ74" s="133"/>
      <c r="OMA74" s="134"/>
      <c r="OMG74" s="133"/>
      <c r="OMH74" s="134"/>
      <c r="OMN74" s="133"/>
      <c r="OMO74" s="134"/>
      <c r="OMU74" s="133"/>
      <c r="OMV74" s="134"/>
      <c r="ONB74" s="133"/>
      <c r="ONC74" s="134"/>
      <c r="ONI74" s="133"/>
      <c r="ONJ74" s="134"/>
      <c r="ONP74" s="133"/>
      <c r="ONQ74" s="134"/>
      <c r="ONW74" s="133"/>
      <c r="ONX74" s="134"/>
      <c r="OOD74" s="133"/>
      <c r="OOE74" s="134"/>
      <c r="OOK74" s="133"/>
      <c r="OOL74" s="134"/>
      <c r="OOR74" s="133"/>
      <c r="OOS74" s="134"/>
      <c r="OOY74" s="133"/>
      <c r="OOZ74" s="134"/>
      <c r="OPF74" s="133"/>
      <c r="OPG74" s="134"/>
      <c r="OPM74" s="133"/>
      <c r="OPN74" s="134"/>
      <c r="OPT74" s="133"/>
      <c r="OPU74" s="134"/>
      <c r="OQA74" s="133"/>
      <c r="OQB74" s="134"/>
      <c r="OQH74" s="133"/>
      <c r="OQI74" s="134"/>
      <c r="OQO74" s="133"/>
      <c r="OQP74" s="134"/>
      <c r="OQV74" s="133"/>
      <c r="OQW74" s="134"/>
      <c r="ORC74" s="133"/>
      <c r="ORD74" s="134"/>
      <c r="ORJ74" s="133"/>
      <c r="ORK74" s="134"/>
      <c r="ORQ74" s="133"/>
      <c r="ORR74" s="134"/>
      <c r="ORX74" s="133"/>
      <c r="ORY74" s="134"/>
      <c r="OSE74" s="133"/>
      <c r="OSF74" s="134"/>
      <c r="OSL74" s="133"/>
      <c r="OSM74" s="134"/>
      <c r="OSS74" s="133"/>
      <c r="OST74" s="134"/>
      <c r="OSZ74" s="133"/>
      <c r="OTA74" s="134"/>
      <c r="OTG74" s="133"/>
      <c r="OTH74" s="134"/>
      <c r="OTN74" s="133"/>
      <c r="OTO74" s="134"/>
      <c r="OTU74" s="133"/>
      <c r="OTV74" s="134"/>
      <c r="OUB74" s="133"/>
      <c r="OUC74" s="134"/>
      <c r="OUI74" s="133"/>
      <c r="OUJ74" s="134"/>
      <c r="OUP74" s="133"/>
      <c r="OUQ74" s="134"/>
      <c r="OUW74" s="133"/>
      <c r="OUX74" s="134"/>
      <c r="OVD74" s="133"/>
      <c r="OVE74" s="134"/>
      <c r="OVK74" s="133"/>
      <c r="OVL74" s="134"/>
      <c r="OVR74" s="133"/>
      <c r="OVS74" s="134"/>
      <c r="OVY74" s="133"/>
      <c r="OVZ74" s="134"/>
      <c r="OWF74" s="133"/>
      <c r="OWG74" s="134"/>
      <c r="OWM74" s="133"/>
      <c r="OWN74" s="134"/>
      <c r="OWT74" s="133"/>
      <c r="OWU74" s="134"/>
      <c r="OXA74" s="133"/>
      <c r="OXB74" s="134"/>
      <c r="OXH74" s="133"/>
      <c r="OXI74" s="134"/>
      <c r="OXO74" s="133"/>
      <c r="OXP74" s="134"/>
      <c r="OXV74" s="133"/>
      <c r="OXW74" s="134"/>
      <c r="OYC74" s="133"/>
      <c r="OYD74" s="134"/>
      <c r="OYJ74" s="133"/>
      <c r="OYK74" s="134"/>
      <c r="OYQ74" s="133"/>
      <c r="OYR74" s="134"/>
      <c r="OYX74" s="133"/>
      <c r="OYY74" s="134"/>
      <c r="OZE74" s="133"/>
      <c r="OZF74" s="134"/>
      <c r="OZL74" s="133"/>
      <c r="OZM74" s="134"/>
      <c r="OZS74" s="133"/>
      <c r="OZT74" s="134"/>
      <c r="OZZ74" s="133"/>
      <c r="PAA74" s="134"/>
      <c r="PAG74" s="133"/>
      <c r="PAH74" s="134"/>
      <c r="PAN74" s="133"/>
      <c r="PAO74" s="134"/>
      <c r="PAU74" s="133"/>
      <c r="PAV74" s="134"/>
      <c r="PBB74" s="133"/>
      <c r="PBC74" s="134"/>
      <c r="PBI74" s="133"/>
      <c r="PBJ74" s="134"/>
      <c r="PBP74" s="133"/>
      <c r="PBQ74" s="134"/>
      <c r="PBW74" s="133"/>
      <c r="PBX74" s="134"/>
      <c r="PCD74" s="133"/>
      <c r="PCE74" s="134"/>
      <c r="PCK74" s="133"/>
      <c r="PCL74" s="134"/>
      <c r="PCR74" s="133"/>
      <c r="PCS74" s="134"/>
      <c r="PCY74" s="133"/>
      <c r="PCZ74" s="134"/>
      <c r="PDF74" s="133"/>
      <c r="PDG74" s="134"/>
      <c r="PDM74" s="133"/>
      <c r="PDN74" s="134"/>
      <c r="PDT74" s="133"/>
      <c r="PDU74" s="134"/>
      <c r="PEA74" s="133"/>
      <c r="PEB74" s="134"/>
      <c r="PEH74" s="133"/>
      <c r="PEI74" s="134"/>
      <c r="PEO74" s="133"/>
      <c r="PEP74" s="134"/>
      <c r="PEV74" s="133"/>
      <c r="PEW74" s="134"/>
      <c r="PFC74" s="133"/>
      <c r="PFD74" s="134"/>
      <c r="PFJ74" s="133"/>
      <c r="PFK74" s="134"/>
      <c r="PFQ74" s="133"/>
      <c r="PFR74" s="134"/>
      <c r="PFX74" s="133"/>
      <c r="PFY74" s="134"/>
      <c r="PGE74" s="133"/>
      <c r="PGF74" s="134"/>
      <c r="PGL74" s="133"/>
      <c r="PGM74" s="134"/>
      <c r="PGS74" s="133"/>
      <c r="PGT74" s="134"/>
      <c r="PGZ74" s="133"/>
      <c r="PHA74" s="134"/>
      <c r="PHG74" s="133"/>
      <c r="PHH74" s="134"/>
      <c r="PHN74" s="133"/>
      <c r="PHO74" s="134"/>
      <c r="PHU74" s="133"/>
      <c r="PHV74" s="134"/>
      <c r="PIB74" s="133"/>
      <c r="PIC74" s="134"/>
      <c r="PII74" s="133"/>
      <c r="PIJ74" s="134"/>
      <c r="PIP74" s="133"/>
      <c r="PIQ74" s="134"/>
      <c r="PIW74" s="133"/>
      <c r="PIX74" s="134"/>
      <c r="PJD74" s="133"/>
      <c r="PJE74" s="134"/>
      <c r="PJK74" s="133"/>
      <c r="PJL74" s="134"/>
      <c r="PJR74" s="133"/>
      <c r="PJS74" s="134"/>
      <c r="PJY74" s="133"/>
      <c r="PJZ74" s="134"/>
      <c r="PKF74" s="133"/>
      <c r="PKG74" s="134"/>
      <c r="PKM74" s="133"/>
      <c r="PKN74" s="134"/>
      <c r="PKT74" s="133"/>
      <c r="PKU74" s="134"/>
      <c r="PLA74" s="133"/>
      <c r="PLB74" s="134"/>
      <c r="PLH74" s="133"/>
      <c r="PLI74" s="134"/>
      <c r="PLO74" s="133"/>
      <c r="PLP74" s="134"/>
      <c r="PLV74" s="133"/>
      <c r="PLW74" s="134"/>
      <c r="PMC74" s="133"/>
      <c r="PMD74" s="134"/>
      <c r="PMJ74" s="133"/>
      <c r="PMK74" s="134"/>
      <c r="PMQ74" s="133"/>
      <c r="PMR74" s="134"/>
      <c r="PMX74" s="133"/>
      <c r="PMY74" s="134"/>
      <c r="PNE74" s="133"/>
      <c r="PNF74" s="134"/>
      <c r="PNL74" s="133"/>
      <c r="PNM74" s="134"/>
      <c r="PNS74" s="133"/>
      <c r="PNT74" s="134"/>
      <c r="PNZ74" s="133"/>
      <c r="POA74" s="134"/>
      <c r="POG74" s="133"/>
      <c r="POH74" s="134"/>
      <c r="PON74" s="133"/>
      <c r="POO74" s="134"/>
      <c r="POU74" s="133"/>
      <c r="POV74" s="134"/>
      <c r="PPB74" s="133"/>
      <c r="PPC74" s="134"/>
      <c r="PPI74" s="133"/>
      <c r="PPJ74" s="134"/>
      <c r="PPP74" s="133"/>
      <c r="PPQ74" s="134"/>
      <c r="PPW74" s="133"/>
      <c r="PPX74" s="134"/>
      <c r="PQD74" s="133"/>
      <c r="PQE74" s="134"/>
      <c r="PQK74" s="133"/>
      <c r="PQL74" s="134"/>
      <c r="PQR74" s="133"/>
      <c r="PQS74" s="134"/>
      <c r="PQY74" s="133"/>
      <c r="PQZ74" s="134"/>
      <c r="PRF74" s="133"/>
      <c r="PRG74" s="134"/>
      <c r="PRM74" s="133"/>
      <c r="PRN74" s="134"/>
      <c r="PRT74" s="133"/>
      <c r="PRU74" s="134"/>
      <c r="PSA74" s="133"/>
      <c r="PSB74" s="134"/>
      <c r="PSH74" s="133"/>
      <c r="PSI74" s="134"/>
      <c r="PSO74" s="133"/>
      <c r="PSP74" s="134"/>
      <c r="PSV74" s="133"/>
      <c r="PSW74" s="134"/>
      <c r="PTC74" s="133"/>
      <c r="PTD74" s="134"/>
      <c r="PTJ74" s="133"/>
      <c r="PTK74" s="134"/>
      <c r="PTQ74" s="133"/>
      <c r="PTR74" s="134"/>
      <c r="PTX74" s="133"/>
      <c r="PTY74" s="134"/>
      <c r="PUE74" s="133"/>
      <c r="PUF74" s="134"/>
      <c r="PUL74" s="133"/>
      <c r="PUM74" s="134"/>
      <c r="PUS74" s="133"/>
      <c r="PUT74" s="134"/>
      <c r="PUZ74" s="133"/>
      <c r="PVA74" s="134"/>
      <c r="PVG74" s="133"/>
      <c r="PVH74" s="134"/>
      <c r="PVN74" s="133"/>
      <c r="PVO74" s="134"/>
      <c r="PVU74" s="133"/>
      <c r="PVV74" s="134"/>
      <c r="PWB74" s="133"/>
      <c r="PWC74" s="134"/>
      <c r="PWI74" s="133"/>
      <c r="PWJ74" s="134"/>
      <c r="PWP74" s="133"/>
      <c r="PWQ74" s="134"/>
      <c r="PWW74" s="133"/>
      <c r="PWX74" s="134"/>
      <c r="PXD74" s="133"/>
      <c r="PXE74" s="134"/>
      <c r="PXK74" s="133"/>
      <c r="PXL74" s="134"/>
      <c r="PXR74" s="133"/>
      <c r="PXS74" s="134"/>
      <c r="PXY74" s="133"/>
      <c r="PXZ74" s="134"/>
      <c r="PYF74" s="133"/>
      <c r="PYG74" s="134"/>
      <c r="PYM74" s="133"/>
      <c r="PYN74" s="134"/>
      <c r="PYT74" s="133"/>
      <c r="PYU74" s="134"/>
      <c r="PZA74" s="133"/>
      <c r="PZB74" s="134"/>
      <c r="PZH74" s="133"/>
      <c r="PZI74" s="134"/>
      <c r="PZO74" s="133"/>
      <c r="PZP74" s="134"/>
      <c r="PZV74" s="133"/>
      <c r="PZW74" s="134"/>
      <c r="QAC74" s="133"/>
      <c r="QAD74" s="134"/>
      <c r="QAJ74" s="133"/>
      <c r="QAK74" s="134"/>
      <c r="QAQ74" s="133"/>
      <c r="QAR74" s="134"/>
      <c r="QAX74" s="133"/>
      <c r="QAY74" s="134"/>
      <c r="QBE74" s="133"/>
      <c r="QBF74" s="134"/>
      <c r="QBL74" s="133"/>
      <c r="QBM74" s="134"/>
      <c r="QBS74" s="133"/>
      <c r="QBT74" s="134"/>
      <c r="QBZ74" s="133"/>
      <c r="QCA74" s="134"/>
      <c r="QCG74" s="133"/>
      <c r="QCH74" s="134"/>
      <c r="QCN74" s="133"/>
      <c r="QCO74" s="134"/>
      <c r="QCU74" s="133"/>
      <c r="QCV74" s="134"/>
      <c r="QDB74" s="133"/>
      <c r="QDC74" s="134"/>
      <c r="QDI74" s="133"/>
      <c r="QDJ74" s="134"/>
      <c r="QDP74" s="133"/>
      <c r="QDQ74" s="134"/>
      <c r="QDW74" s="133"/>
      <c r="QDX74" s="134"/>
      <c r="QED74" s="133"/>
      <c r="QEE74" s="134"/>
      <c r="QEK74" s="133"/>
      <c r="QEL74" s="134"/>
      <c r="QER74" s="133"/>
      <c r="QES74" s="134"/>
      <c r="QEY74" s="133"/>
      <c r="QEZ74" s="134"/>
      <c r="QFF74" s="133"/>
      <c r="QFG74" s="134"/>
      <c r="QFM74" s="133"/>
      <c r="QFN74" s="134"/>
      <c r="QFT74" s="133"/>
      <c r="QFU74" s="134"/>
      <c r="QGA74" s="133"/>
      <c r="QGB74" s="134"/>
      <c r="QGH74" s="133"/>
      <c r="QGI74" s="134"/>
      <c r="QGO74" s="133"/>
      <c r="QGP74" s="134"/>
      <c r="QGV74" s="133"/>
      <c r="QGW74" s="134"/>
      <c r="QHC74" s="133"/>
      <c r="QHD74" s="134"/>
      <c r="QHJ74" s="133"/>
      <c r="QHK74" s="134"/>
      <c r="QHQ74" s="133"/>
      <c r="QHR74" s="134"/>
      <c r="QHX74" s="133"/>
      <c r="QHY74" s="134"/>
      <c r="QIE74" s="133"/>
      <c r="QIF74" s="134"/>
      <c r="QIL74" s="133"/>
      <c r="QIM74" s="134"/>
      <c r="QIS74" s="133"/>
      <c r="QIT74" s="134"/>
      <c r="QIZ74" s="133"/>
      <c r="QJA74" s="134"/>
      <c r="QJG74" s="133"/>
      <c r="QJH74" s="134"/>
      <c r="QJN74" s="133"/>
      <c r="QJO74" s="134"/>
      <c r="QJU74" s="133"/>
      <c r="QJV74" s="134"/>
      <c r="QKB74" s="133"/>
      <c r="QKC74" s="134"/>
      <c r="QKI74" s="133"/>
      <c r="QKJ74" s="134"/>
      <c r="QKP74" s="133"/>
      <c r="QKQ74" s="134"/>
      <c r="QKW74" s="133"/>
      <c r="QKX74" s="134"/>
      <c r="QLD74" s="133"/>
      <c r="QLE74" s="134"/>
      <c r="QLK74" s="133"/>
      <c r="QLL74" s="134"/>
      <c r="QLR74" s="133"/>
      <c r="QLS74" s="134"/>
      <c r="QLY74" s="133"/>
      <c r="QLZ74" s="134"/>
      <c r="QMF74" s="133"/>
      <c r="QMG74" s="134"/>
      <c r="QMM74" s="133"/>
      <c r="QMN74" s="134"/>
      <c r="QMT74" s="133"/>
      <c r="QMU74" s="134"/>
      <c r="QNA74" s="133"/>
      <c r="QNB74" s="134"/>
      <c r="QNH74" s="133"/>
      <c r="QNI74" s="134"/>
      <c r="QNO74" s="133"/>
      <c r="QNP74" s="134"/>
      <c r="QNV74" s="133"/>
      <c r="QNW74" s="134"/>
      <c r="QOC74" s="133"/>
      <c r="QOD74" s="134"/>
      <c r="QOJ74" s="133"/>
      <c r="QOK74" s="134"/>
      <c r="QOQ74" s="133"/>
      <c r="QOR74" s="134"/>
      <c r="QOX74" s="133"/>
      <c r="QOY74" s="134"/>
      <c r="QPE74" s="133"/>
      <c r="QPF74" s="134"/>
      <c r="QPL74" s="133"/>
      <c r="QPM74" s="134"/>
      <c r="QPS74" s="133"/>
      <c r="QPT74" s="134"/>
      <c r="QPZ74" s="133"/>
      <c r="QQA74" s="134"/>
      <c r="QQG74" s="133"/>
      <c r="QQH74" s="134"/>
      <c r="QQN74" s="133"/>
      <c r="QQO74" s="134"/>
      <c r="QQU74" s="133"/>
      <c r="QQV74" s="134"/>
      <c r="QRB74" s="133"/>
      <c r="QRC74" s="134"/>
      <c r="QRI74" s="133"/>
      <c r="QRJ74" s="134"/>
      <c r="QRP74" s="133"/>
      <c r="QRQ74" s="134"/>
      <c r="QRW74" s="133"/>
      <c r="QRX74" s="134"/>
      <c r="QSD74" s="133"/>
      <c r="QSE74" s="134"/>
      <c r="QSK74" s="133"/>
      <c r="QSL74" s="134"/>
      <c r="QSR74" s="133"/>
      <c r="QSS74" s="134"/>
      <c r="QSY74" s="133"/>
      <c r="QSZ74" s="134"/>
      <c r="QTF74" s="133"/>
      <c r="QTG74" s="134"/>
      <c r="QTM74" s="133"/>
      <c r="QTN74" s="134"/>
      <c r="QTT74" s="133"/>
      <c r="QTU74" s="134"/>
      <c r="QUA74" s="133"/>
      <c r="QUB74" s="134"/>
      <c r="QUH74" s="133"/>
      <c r="QUI74" s="134"/>
      <c r="QUO74" s="133"/>
      <c r="QUP74" s="134"/>
      <c r="QUV74" s="133"/>
      <c r="QUW74" s="134"/>
      <c r="QVC74" s="133"/>
      <c r="QVD74" s="134"/>
      <c r="QVJ74" s="133"/>
      <c r="QVK74" s="134"/>
      <c r="QVQ74" s="133"/>
      <c r="QVR74" s="134"/>
      <c r="QVX74" s="133"/>
      <c r="QVY74" s="134"/>
      <c r="QWE74" s="133"/>
      <c r="QWF74" s="134"/>
      <c r="QWL74" s="133"/>
      <c r="QWM74" s="134"/>
      <c r="QWS74" s="133"/>
      <c r="QWT74" s="134"/>
      <c r="QWZ74" s="133"/>
      <c r="QXA74" s="134"/>
      <c r="QXG74" s="133"/>
      <c r="QXH74" s="134"/>
      <c r="QXN74" s="133"/>
      <c r="QXO74" s="134"/>
      <c r="QXU74" s="133"/>
      <c r="QXV74" s="134"/>
      <c r="QYB74" s="133"/>
      <c r="QYC74" s="134"/>
      <c r="QYI74" s="133"/>
      <c r="QYJ74" s="134"/>
      <c r="QYP74" s="133"/>
      <c r="QYQ74" s="134"/>
      <c r="QYW74" s="133"/>
      <c r="QYX74" s="134"/>
      <c r="QZD74" s="133"/>
      <c r="QZE74" s="134"/>
      <c r="QZK74" s="133"/>
      <c r="QZL74" s="134"/>
      <c r="QZR74" s="133"/>
      <c r="QZS74" s="134"/>
      <c r="QZY74" s="133"/>
      <c r="QZZ74" s="134"/>
      <c r="RAF74" s="133"/>
      <c r="RAG74" s="134"/>
      <c r="RAM74" s="133"/>
      <c r="RAN74" s="134"/>
      <c r="RAT74" s="133"/>
      <c r="RAU74" s="134"/>
      <c r="RBA74" s="133"/>
      <c r="RBB74" s="134"/>
      <c r="RBH74" s="133"/>
      <c r="RBI74" s="134"/>
      <c r="RBO74" s="133"/>
      <c r="RBP74" s="134"/>
      <c r="RBV74" s="133"/>
      <c r="RBW74" s="134"/>
      <c r="RCC74" s="133"/>
      <c r="RCD74" s="134"/>
      <c r="RCJ74" s="133"/>
      <c r="RCK74" s="134"/>
      <c r="RCQ74" s="133"/>
      <c r="RCR74" s="134"/>
      <c r="RCX74" s="133"/>
      <c r="RCY74" s="134"/>
      <c r="RDE74" s="133"/>
      <c r="RDF74" s="134"/>
      <c r="RDL74" s="133"/>
      <c r="RDM74" s="134"/>
      <c r="RDS74" s="133"/>
      <c r="RDT74" s="134"/>
      <c r="RDZ74" s="133"/>
      <c r="REA74" s="134"/>
      <c r="REG74" s="133"/>
      <c r="REH74" s="134"/>
      <c r="REN74" s="133"/>
      <c r="REO74" s="134"/>
      <c r="REU74" s="133"/>
      <c r="REV74" s="134"/>
      <c r="RFB74" s="133"/>
      <c r="RFC74" s="134"/>
      <c r="RFI74" s="133"/>
      <c r="RFJ74" s="134"/>
      <c r="RFP74" s="133"/>
      <c r="RFQ74" s="134"/>
      <c r="RFW74" s="133"/>
      <c r="RFX74" s="134"/>
      <c r="RGD74" s="133"/>
      <c r="RGE74" s="134"/>
      <c r="RGK74" s="133"/>
      <c r="RGL74" s="134"/>
      <c r="RGR74" s="133"/>
      <c r="RGS74" s="134"/>
      <c r="RGY74" s="133"/>
      <c r="RGZ74" s="134"/>
      <c r="RHF74" s="133"/>
      <c r="RHG74" s="134"/>
      <c r="RHM74" s="133"/>
      <c r="RHN74" s="134"/>
      <c r="RHT74" s="133"/>
      <c r="RHU74" s="134"/>
      <c r="RIA74" s="133"/>
      <c r="RIB74" s="134"/>
      <c r="RIH74" s="133"/>
      <c r="RII74" s="134"/>
      <c r="RIO74" s="133"/>
      <c r="RIP74" s="134"/>
      <c r="RIV74" s="133"/>
      <c r="RIW74" s="134"/>
      <c r="RJC74" s="133"/>
      <c r="RJD74" s="134"/>
      <c r="RJJ74" s="133"/>
      <c r="RJK74" s="134"/>
      <c r="RJQ74" s="133"/>
      <c r="RJR74" s="134"/>
      <c r="RJX74" s="133"/>
      <c r="RJY74" s="134"/>
      <c r="RKE74" s="133"/>
      <c r="RKF74" s="134"/>
      <c r="RKL74" s="133"/>
      <c r="RKM74" s="134"/>
      <c r="RKS74" s="133"/>
      <c r="RKT74" s="134"/>
      <c r="RKZ74" s="133"/>
      <c r="RLA74" s="134"/>
      <c r="RLG74" s="133"/>
      <c r="RLH74" s="134"/>
      <c r="RLN74" s="133"/>
      <c r="RLO74" s="134"/>
      <c r="RLU74" s="133"/>
      <c r="RLV74" s="134"/>
      <c r="RMB74" s="133"/>
      <c r="RMC74" s="134"/>
      <c r="RMI74" s="133"/>
      <c r="RMJ74" s="134"/>
      <c r="RMP74" s="133"/>
      <c r="RMQ74" s="134"/>
      <c r="RMW74" s="133"/>
      <c r="RMX74" s="134"/>
      <c r="RND74" s="133"/>
      <c r="RNE74" s="134"/>
      <c r="RNK74" s="133"/>
      <c r="RNL74" s="134"/>
      <c r="RNR74" s="133"/>
      <c r="RNS74" s="134"/>
      <c r="RNY74" s="133"/>
      <c r="RNZ74" s="134"/>
      <c r="ROF74" s="133"/>
      <c r="ROG74" s="134"/>
      <c r="ROM74" s="133"/>
      <c r="RON74" s="134"/>
      <c r="ROT74" s="133"/>
      <c r="ROU74" s="134"/>
      <c r="RPA74" s="133"/>
      <c r="RPB74" s="134"/>
      <c r="RPH74" s="133"/>
      <c r="RPI74" s="134"/>
      <c r="RPO74" s="133"/>
      <c r="RPP74" s="134"/>
      <c r="RPV74" s="133"/>
      <c r="RPW74" s="134"/>
      <c r="RQC74" s="133"/>
      <c r="RQD74" s="134"/>
      <c r="RQJ74" s="133"/>
      <c r="RQK74" s="134"/>
      <c r="RQQ74" s="133"/>
      <c r="RQR74" s="134"/>
      <c r="RQX74" s="133"/>
      <c r="RQY74" s="134"/>
      <c r="RRE74" s="133"/>
      <c r="RRF74" s="134"/>
      <c r="RRL74" s="133"/>
      <c r="RRM74" s="134"/>
      <c r="RRS74" s="133"/>
      <c r="RRT74" s="134"/>
      <c r="RRZ74" s="133"/>
      <c r="RSA74" s="134"/>
      <c r="RSG74" s="133"/>
      <c r="RSH74" s="134"/>
      <c r="RSN74" s="133"/>
      <c r="RSO74" s="134"/>
      <c r="RSU74" s="133"/>
      <c r="RSV74" s="134"/>
      <c r="RTB74" s="133"/>
      <c r="RTC74" s="134"/>
      <c r="RTI74" s="133"/>
      <c r="RTJ74" s="134"/>
      <c r="RTP74" s="133"/>
      <c r="RTQ74" s="134"/>
      <c r="RTW74" s="133"/>
      <c r="RTX74" s="134"/>
      <c r="RUD74" s="133"/>
      <c r="RUE74" s="134"/>
      <c r="RUK74" s="133"/>
      <c r="RUL74" s="134"/>
      <c r="RUR74" s="133"/>
      <c r="RUS74" s="134"/>
      <c r="RUY74" s="133"/>
      <c r="RUZ74" s="134"/>
      <c r="RVF74" s="133"/>
      <c r="RVG74" s="134"/>
      <c r="RVM74" s="133"/>
      <c r="RVN74" s="134"/>
      <c r="RVT74" s="133"/>
      <c r="RVU74" s="134"/>
      <c r="RWA74" s="133"/>
      <c r="RWB74" s="134"/>
      <c r="RWH74" s="133"/>
      <c r="RWI74" s="134"/>
      <c r="RWO74" s="133"/>
      <c r="RWP74" s="134"/>
      <c r="RWV74" s="133"/>
      <c r="RWW74" s="134"/>
      <c r="RXC74" s="133"/>
      <c r="RXD74" s="134"/>
      <c r="RXJ74" s="133"/>
      <c r="RXK74" s="134"/>
      <c r="RXQ74" s="133"/>
      <c r="RXR74" s="134"/>
      <c r="RXX74" s="133"/>
      <c r="RXY74" s="134"/>
      <c r="RYE74" s="133"/>
      <c r="RYF74" s="134"/>
      <c r="RYL74" s="133"/>
      <c r="RYM74" s="134"/>
      <c r="RYS74" s="133"/>
      <c r="RYT74" s="134"/>
      <c r="RYZ74" s="133"/>
      <c r="RZA74" s="134"/>
      <c r="RZG74" s="133"/>
      <c r="RZH74" s="134"/>
      <c r="RZN74" s="133"/>
      <c r="RZO74" s="134"/>
      <c r="RZU74" s="133"/>
      <c r="RZV74" s="134"/>
      <c r="SAB74" s="133"/>
      <c r="SAC74" s="134"/>
      <c r="SAI74" s="133"/>
      <c r="SAJ74" s="134"/>
      <c r="SAP74" s="133"/>
      <c r="SAQ74" s="134"/>
      <c r="SAW74" s="133"/>
      <c r="SAX74" s="134"/>
      <c r="SBD74" s="133"/>
      <c r="SBE74" s="134"/>
      <c r="SBK74" s="133"/>
      <c r="SBL74" s="134"/>
      <c r="SBR74" s="133"/>
      <c r="SBS74" s="134"/>
      <c r="SBY74" s="133"/>
      <c r="SBZ74" s="134"/>
      <c r="SCF74" s="133"/>
      <c r="SCG74" s="134"/>
      <c r="SCM74" s="133"/>
      <c r="SCN74" s="134"/>
      <c r="SCT74" s="133"/>
      <c r="SCU74" s="134"/>
      <c r="SDA74" s="133"/>
      <c r="SDB74" s="134"/>
      <c r="SDH74" s="133"/>
      <c r="SDI74" s="134"/>
      <c r="SDO74" s="133"/>
      <c r="SDP74" s="134"/>
      <c r="SDV74" s="133"/>
      <c r="SDW74" s="134"/>
      <c r="SEC74" s="133"/>
      <c r="SED74" s="134"/>
      <c r="SEJ74" s="133"/>
      <c r="SEK74" s="134"/>
      <c r="SEQ74" s="133"/>
      <c r="SER74" s="134"/>
      <c r="SEX74" s="133"/>
      <c r="SEY74" s="134"/>
      <c r="SFE74" s="133"/>
      <c r="SFF74" s="134"/>
      <c r="SFL74" s="133"/>
      <c r="SFM74" s="134"/>
      <c r="SFS74" s="133"/>
      <c r="SFT74" s="134"/>
      <c r="SFZ74" s="133"/>
      <c r="SGA74" s="134"/>
      <c r="SGG74" s="133"/>
      <c r="SGH74" s="134"/>
      <c r="SGN74" s="133"/>
      <c r="SGO74" s="134"/>
      <c r="SGU74" s="133"/>
      <c r="SGV74" s="134"/>
      <c r="SHB74" s="133"/>
      <c r="SHC74" s="134"/>
      <c r="SHI74" s="133"/>
      <c r="SHJ74" s="134"/>
      <c r="SHP74" s="133"/>
      <c r="SHQ74" s="134"/>
      <c r="SHW74" s="133"/>
      <c r="SHX74" s="134"/>
      <c r="SID74" s="133"/>
      <c r="SIE74" s="134"/>
      <c r="SIK74" s="133"/>
      <c r="SIL74" s="134"/>
      <c r="SIR74" s="133"/>
      <c r="SIS74" s="134"/>
      <c r="SIY74" s="133"/>
      <c r="SIZ74" s="134"/>
      <c r="SJF74" s="133"/>
      <c r="SJG74" s="134"/>
      <c r="SJM74" s="133"/>
      <c r="SJN74" s="134"/>
      <c r="SJT74" s="133"/>
      <c r="SJU74" s="134"/>
      <c r="SKA74" s="133"/>
      <c r="SKB74" s="134"/>
      <c r="SKH74" s="133"/>
      <c r="SKI74" s="134"/>
      <c r="SKO74" s="133"/>
      <c r="SKP74" s="134"/>
      <c r="SKV74" s="133"/>
      <c r="SKW74" s="134"/>
      <c r="SLC74" s="133"/>
      <c r="SLD74" s="134"/>
      <c r="SLJ74" s="133"/>
      <c r="SLK74" s="134"/>
      <c r="SLQ74" s="133"/>
      <c r="SLR74" s="134"/>
      <c r="SLX74" s="133"/>
      <c r="SLY74" s="134"/>
      <c r="SME74" s="133"/>
      <c r="SMF74" s="134"/>
      <c r="SML74" s="133"/>
      <c r="SMM74" s="134"/>
      <c r="SMS74" s="133"/>
      <c r="SMT74" s="134"/>
      <c r="SMZ74" s="133"/>
      <c r="SNA74" s="134"/>
      <c r="SNG74" s="133"/>
      <c r="SNH74" s="134"/>
      <c r="SNN74" s="133"/>
      <c r="SNO74" s="134"/>
      <c r="SNU74" s="133"/>
      <c r="SNV74" s="134"/>
      <c r="SOB74" s="133"/>
      <c r="SOC74" s="134"/>
      <c r="SOI74" s="133"/>
      <c r="SOJ74" s="134"/>
      <c r="SOP74" s="133"/>
      <c r="SOQ74" s="134"/>
      <c r="SOW74" s="133"/>
      <c r="SOX74" s="134"/>
      <c r="SPD74" s="133"/>
      <c r="SPE74" s="134"/>
      <c r="SPK74" s="133"/>
      <c r="SPL74" s="134"/>
      <c r="SPR74" s="133"/>
      <c r="SPS74" s="134"/>
      <c r="SPY74" s="133"/>
      <c r="SPZ74" s="134"/>
      <c r="SQF74" s="133"/>
      <c r="SQG74" s="134"/>
      <c r="SQM74" s="133"/>
      <c r="SQN74" s="134"/>
      <c r="SQT74" s="133"/>
      <c r="SQU74" s="134"/>
      <c r="SRA74" s="133"/>
      <c r="SRB74" s="134"/>
      <c r="SRH74" s="133"/>
      <c r="SRI74" s="134"/>
      <c r="SRO74" s="133"/>
      <c r="SRP74" s="134"/>
      <c r="SRV74" s="133"/>
      <c r="SRW74" s="134"/>
      <c r="SSC74" s="133"/>
      <c r="SSD74" s="134"/>
      <c r="SSJ74" s="133"/>
      <c r="SSK74" s="134"/>
      <c r="SSQ74" s="133"/>
      <c r="SSR74" s="134"/>
      <c r="SSX74" s="133"/>
      <c r="SSY74" s="134"/>
      <c r="STE74" s="133"/>
      <c r="STF74" s="134"/>
      <c r="STL74" s="133"/>
      <c r="STM74" s="134"/>
      <c r="STS74" s="133"/>
      <c r="STT74" s="134"/>
      <c r="STZ74" s="133"/>
      <c r="SUA74" s="134"/>
      <c r="SUG74" s="133"/>
      <c r="SUH74" s="134"/>
      <c r="SUN74" s="133"/>
      <c r="SUO74" s="134"/>
      <c r="SUU74" s="133"/>
      <c r="SUV74" s="134"/>
      <c r="SVB74" s="133"/>
      <c r="SVC74" s="134"/>
      <c r="SVI74" s="133"/>
      <c r="SVJ74" s="134"/>
      <c r="SVP74" s="133"/>
      <c r="SVQ74" s="134"/>
      <c r="SVW74" s="133"/>
      <c r="SVX74" s="134"/>
      <c r="SWD74" s="133"/>
      <c r="SWE74" s="134"/>
      <c r="SWK74" s="133"/>
      <c r="SWL74" s="134"/>
      <c r="SWR74" s="133"/>
      <c r="SWS74" s="134"/>
      <c r="SWY74" s="133"/>
      <c r="SWZ74" s="134"/>
      <c r="SXF74" s="133"/>
      <c r="SXG74" s="134"/>
      <c r="SXM74" s="133"/>
      <c r="SXN74" s="134"/>
      <c r="SXT74" s="133"/>
      <c r="SXU74" s="134"/>
      <c r="SYA74" s="133"/>
      <c r="SYB74" s="134"/>
      <c r="SYH74" s="133"/>
      <c r="SYI74" s="134"/>
      <c r="SYO74" s="133"/>
      <c r="SYP74" s="134"/>
      <c r="SYV74" s="133"/>
      <c r="SYW74" s="134"/>
      <c r="SZC74" s="133"/>
      <c r="SZD74" s="134"/>
      <c r="SZJ74" s="133"/>
      <c r="SZK74" s="134"/>
      <c r="SZQ74" s="133"/>
      <c r="SZR74" s="134"/>
      <c r="SZX74" s="133"/>
      <c r="SZY74" s="134"/>
      <c r="TAE74" s="133"/>
      <c r="TAF74" s="134"/>
      <c r="TAL74" s="133"/>
      <c r="TAM74" s="134"/>
      <c r="TAS74" s="133"/>
      <c r="TAT74" s="134"/>
      <c r="TAZ74" s="133"/>
      <c r="TBA74" s="134"/>
      <c r="TBG74" s="133"/>
      <c r="TBH74" s="134"/>
      <c r="TBN74" s="133"/>
      <c r="TBO74" s="134"/>
      <c r="TBU74" s="133"/>
      <c r="TBV74" s="134"/>
      <c r="TCB74" s="133"/>
      <c r="TCC74" s="134"/>
      <c r="TCI74" s="133"/>
      <c r="TCJ74" s="134"/>
      <c r="TCP74" s="133"/>
      <c r="TCQ74" s="134"/>
      <c r="TCW74" s="133"/>
      <c r="TCX74" s="134"/>
      <c r="TDD74" s="133"/>
      <c r="TDE74" s="134"/>
      <c r="TDK74" s="133"/>
      <c r="TDL74" s="134"/>
      <c r="TDR74" s="133"/>
      <c r="TDS74" s="134"/>
      <c r="TDY74" s="133"/>
      <c r="TDZ74" s="134"/>
      <c r="TEF74" s="133"/>
      <c r="TEG74" s="134"/>
      <c r="TEM74" s="133"/>
      <c r="TEN74" s="134"/>
      <c r="TET74" s="133"/>
      <c r="TEU74" s="134"/>
      <c r="TFA74" s="133"/>
      <c r="TFB74" s="134"/>
      <c r="TFH74" s="133"/>
      <c r="TFI74" s="134"/>
      <c r="TFO74" s="133"/>
      <c r="TFP74" s="134"/>
      <c r="TFV74" s="133"/>
      <c r="TFW74" s="134"/>
      <c r="TGC74" s="133"/>
      <c r="TGD74" s="134"/>
      <c r="TGJ74" s="133"/>
      <c r="TGK74" s="134"/>
      <c r="TGQ74" s="133"/>
      <c r="TGR74" s="134"/>
      <c r="TGX74" s="133"/>
      <c r="TGY74" s="134"/>
      <c r="THE74" s="133"/>
      <c r="THF74" s="134"/>
      <c r="THL74" s="133"/>
      <c r="THM74" s="134"/>
      <c r="THS74" s="133"/>
      <c r="THT74" s="134"/>
      <c r="THZ74" s="133"/>
      <c r="TIA74" s="134"/>
      <c r="TIG74" s="133"/>
      <c r="TIH74" s="134"/>
      <c r="TIN74" s="133"/>
      <c r="TIO74" s="134"/>
      <c r="TIU74" s="133"/>
      <c r="TIV74" s="134"/>
      <c r="TJB74" s="133"/>
      <c r="TJC74" s="134"/>
      <c r="TJI74" s="133"/>
      <c r="TJJ74" s="134"/>
      <c r="TJP74" s="133"/>
      <c r="TJQ74" s="134"/>
      <c r="TJW74" s="133"/>
      <c r="TJX74" s="134"/>
      <c r="TKD74" s="133"/>
      <c r="TKE74" s="134"/>
      <c r="TKK74" s="133"/>
      <c r="TKL74" s="134"/>
      <c r="TKR74" s="133"/>
      <c r="TKS74" s="134"/>
      <c r="TKY74" s="133"/>
      <c r="TKZ74" s="134"/>
      <c r="TLF74" s="133"/>
      <c r="TLG74" s="134"/>
      <c r="TLM74" s="133"/>
      <c r="TLN74" s="134"/>
      <c r="TLT74" s="133"/>
      <c r="TLU74" s="134"/>
      <c r="TMA74" s="133"/>
      <c r="TMB74" s="134"/>
      <c r="TMH74" s="133"/>
      <c r="TMI74" s="134"/>
      <c r="TMO74" s="133"/>
      <c r="TMP74" s="134"/>
      <c r="TMV74" s="133"/>
      <c r="TMW74" s="134"/>
      <c r="TNC74" s="133"/>
      <c r="TND74" s="134"/>
      <c r="TNJ74" s="133"/>
      <c r="TNK74" s="134"/>
      <c r="TNQ74" s="133"/>
      <c r="TNR74" s="134"/>
      <c r="TNX74" s="133"/>
      <c r="TNY74" s="134"/>
      <c r="TOE74" s="133"/>
      <c r="TOF74" s="134"/>
      <c r="TOL74" s="133"/>
      <c r="TOM74" s="134"/>
      <c r="TOS74" s="133"/>
      <c r="TOT74" s="134"/>
      <c r="TOZ74" s="133"/>
      <c r="TPA74" s="134"/>
      <c r="TPG74" s="133"/>
      <c r="TPH74" s="134"/>
      <c r="TPN74" s="133"/>
      <c r="TPO74" s="134"/>
      <c r="TPU74" s="133"/>
      <c r="TPV74" s="134"/>
      <c r="TQB74" s="133"/>
      <c r="TQC74" s="134"/>
      <c r="TQI74" s="133"/>
      <c r="TQJ74" s="134"/>
      <c r="TQP74" s="133"/>
      <c r="TQQ74" s="134"/>
      <c r="TQW74" s="133"/>
      <c r="TQX74" s="134"/>
      <c r="TRD74" s="133"/>
      <c r="TRE74" s="134"/>
      <c r="TRK74" s="133"/>
      <c r="TRL74" s="134"/>
      <c r="TRR74" s="133"/>
      <c r="TRS74" s="134"/>
      <c r="TRY74" s="133"/>
      <c r="TRZ74" s="134"/>
      <c r="TSF74" s="133"/>
      <c r="TSG74" s="134"/>
      <c r="TSM74" s="133"/>
      <c r="TSN74" s="134"/>
      <c r="TST74" s="133"/>
      <c r="TSU74" s="134"/>
      <c r="TTA74" s="133"/>
      <c r="TTB74" s="134"/>
      <c r="TTH74" s="133"/>
      <c r="TTI74" s="134"/>
      <c r="TTO74" s="133"/>
      <c r="TTP74" s="134"/>
      <c r="TTV74" s="133"/>
      <c r="TTW74" s="134"/>
      <c r="TUC74" s="133"/>
      <c r="TUD74" s="134"/>
      <c r="TUJ74" s="133"/>
      <c r="TUK74" s="134"/>
      <c r="TUQ74" s="133"/>
      <c r="TUR74" s="134"/>
      <c r="TUX74" s="133"/>
      <c r="TUY74" s="134"/>
      <c r="TVE74" s="133"/>
      <c r="TVF74" s="134"/>
      <c r="TVL74" s="133"/>
      <c r="TVM74" s="134"/>
      <c r="TVS74" s="133"/>
      <c r="TVT74" s="134"/>
      <c r="TVZ74" s="133"/>
      <c r="TWA74" s="134"/>
      <c r="TWG74" s="133"/>
      <c r="TWH74" s="134"/>
      <c r="TWN74" s="133"/>
      <c r="TWO74" s="134"/>
      <c r="TWU74" s="133"/>
      <c r="TWV74" s="134"/>
      <c r="TXB74" s="133"/>
      <c r="TXC74" s="134"/>
      <c r="TXI74" s="133"/>
      <c r="TXJ74" s="134"/>
      <c r="TXP74" s="133"/>
      <c r="TXQ74" s="134"/>
      <c r="TXW74" s="133"/>
      <c r="TXX74" s="134"/>
      <c r="TYD74" s="133"/>
      <c r="TYE74" s="134"/>
      <c r="TYK74" s="133"/>
      <c r="TYL74" s="134"/>
      <c r="TYR74" s="133"/>
      <c r="TYS74" s="134"/>
      <c r="TYY74" s="133"/>
      <c r="TYZ74" s="134"/>
      <c r="TZF74" s="133"/>
      <c r="TZG74" s="134"/>
      <c r="TZM74" s="133"/>
      <c r="TZN74" s="134"/>
      <c r="TZT74" s="133"/>
      <c r="TZU74" s="134"/>
      <c r="UAA74" s="133"/>
      <c r="UAB74" s="134"/>
      <c r="UAH74" s="133"/>
      <c r="UAI74" s="134"/>
      <c r="UAO74" s="133"/>
      <c r="UAP74" s="134"/>
      <c r="UAV74" s="133"/>
      <c r="UAW74" s="134"/>
      <c r="UBC74" s="133"/>
      <c r="UBD74" s="134"/>
      <c r="UBJ74" s="133"/>
      <c r="UBK74" s="134"/>
      <c r="UBQ74" s="133"/>
      <c r="UBR74" s="134"/>
      <c r="UBX74" s="133"/>
      <c r="UBY74" s="134"/>
      <c r="UCE74" s="133"/>
      <c r="UCF74" s="134"/>
      <c r="UCL74" s="133"/>
      <c r="UCM74" s="134"/>
      <c r="UCS74" s="133"/>
      <c r="UCT74" s="134"/>
      <c r="UCZ74" s="133"/>
      <c r="UDA74" s="134"/>
      <c r="UDG74" s="133"/>
      <c r="UDH74" s="134"/>
      <c r="UDN74" s="133"/>
      <c r="UDO74" s="134"/>
      <c r="UDU74" s="133"/>
      <c r="UDV74" s="134"/>
      <c r="UEB74" s="133"/>
      <c r="UEC74" s="134"/>
      <c r="UEI74" s="133"/>
      <c r="UEJ74" s="134"/>
      <c r="UEP74" s="133"/>
      <c r="UEQ74" s="134"/>
      <c r="UEW74" s="133"/>
      <c r="UEX74" s="134"/>
      <c r="UFD74" s="133"/>
      <c r="UFE74" s="134"/>
      <c r="UFK74" s="133"/>
      <c r="UFL74" s="134"/>
      <c r="UFR74" s="133"/>
      <c r="UFS74" s="134"/>
      <c r="UFY74" s="133"/>
      <c r="UFZ74" s="134"/>
      <c r="UGF74" s="133"/>
      <c r="UGG74" s="134"/>
      <c r="UGM74" s="133"/>
      <c r="UGN74" s="134"/>
      <c r="UGT74" s="133"/>
      <c r="UGU74" s="134"/>
      <c r="UHA74" s="133"/>
      <c r="UHB74" s="134"/>
      <c r="UHH74" s="133"/>
      <c r="UHI74" s="134"/>
      <c r="UHO74" s="133"/>
      <c r="UHP74" s="134"/>
      <c r="UHV74" s="133"/>
      <c r="UHW74" s="134"/>
      <c r="UIC74" s="133"/>
      <c r="UID74" s="134"/>
      <c r="UIJ74" s="133"/>
      <c r="UIK74" s="134"/>
      <c r="UIQ74" s="133"/>
      <c r="UIR74" s="134"/>
      <c r="UIX74" s="133"/>
      <c r="UIY74" s="134"/>
      <c r="UJE74" s="133"/>
      <c r="UJF74" s="134"/>
      <c r="UJL74" s="133"/>
      <c r="UJM74" s="134"/>
      <c r="UJS74" s="133"/>
      <c r="UJT74" s="134"/>
      <c r="UJZ74" s="133"/>
      <c r="UKA74" s="134"/>
      <c r="UKG74" s="133"/>
      <c r="UKH74" s="134"/>
      <c r="UKN74" s="133"/>
      <c r="UKO74" s="134"/>
      <c r="UKU74" s="133"/>
      <c r="UKV74" s="134"/>
      <c r="ULB74" s="133"/>
      <c r="ULC74" s="134"/>
      <c r="ULI74" s="133"/>
      <c r="ULJ74" s="134"/>
      <c r="ULP74" s="133"/>
      <c r="ULQ74" s="134"/>
      <c r="ULW74" s="133"/>
      <c r="ULX74" s="134"/>
      <c r="UMD74" s="133"/>
      <c r="UME74" s="134"/>
      <c r="UMK74" s="133"/>
      <c r="UML74" s="134"/>
      <c r="UMR74" s="133"/>
      <c r="UMS74" s="134"/>
      <c r="UMY74" s="133"/>
      <c r="UMZ74" s="134"/>
      <c r="UNF74" s="133"/>
      <c r="UNG74" s="134"/>
      <c r="UNM74" s="133"/>
      <c r="UNN74" s="134"/>
      <c r="UNT74" s="133"/>
      <c r="UNU74" s="134"/>
      <c r="UOA74" s="133"/>
      <c r="UOB74" s="134"/>
      <c r="UOH74" s="133"/>
      <c r="UOI74" s="134"/>
      <c r="UOO74" s="133"/>
      <c r="UOP74" s="134"/>
      <c r="UOV74" s="133"/>
      <c r="UOW74" s="134"/>
      <c r="UPC74" s="133"/>
      <c r="UPD74" s="134"/>
      <c r="UPJ74" s="133"/>
      <c r="UPK74" s="134"/>
      <c r="UPQ74" s="133"/>
      <c r="UPR74" s="134"/>
      <c r="UPX74" s="133"/>
      <c r="UPY74" s="134"/>
      <c r="UQE74" s="133"/>
      <c r="UQF74" s="134"/>
      <c r="UQL74" s="133"/>
      <c r="UQM74" s="134"/>
      <c r="UQS74" s="133"/>
      <c r="UQT74" s="134"/>
      <c r="UQZ74" s="133"/>
      <c r="URA74" s="134"/>
      <c r="URG74" s="133"/>
      <c r="URH74" s="134"/>
      <c r="URN74" s="133"/>
      <c r="URO74" s="134"/>
      <c r="URU74" s="133"/>
      <c r="URV74" s="134"/>
      <c r="USB74" s="133"/>
      <c r="USC74" s="134"/>
      <c r="USI74" s="133"/>
      <c r="USJ74" s="134"/>
      <c r="USP74" s="133"/>
      <c r="USQ74" s="134"/>
      <c r="USW74" s="133"/>
      <c r="USX74" s="134"/>
      <c r="UTD74" s="133"/>
      <c r="UTE74" s="134"/>
      <c r="UTK74" s="133"/>
      <c r="UTL74" s="134"/>
      <c r="UTR74" s="133"/>
      <c r="UTS74" s="134"/>
      <c r="UTY74" s="133"/>
      <c r="UTZ74" s="134"/>
      <c r="UUF74" s="133"/>
      <c r="UUG74" s="134"/>
      <c r="UUM74" s="133"/>
      <c r="UUN74" s="134"/>
      <c r="UUT74" s="133"/>
      <c r="UUU74" s="134"/>
      <c r="UVA74" s="133"/>
      <c r="UVB74" s="134"/>
      <c r="UVH74" s="133"/>
      <c r="UVI74" s="134"/>
      <c r="UVO74" s="133"/>
      <c r="UVP74" s="134"/>
      <c r="UVV74" s="133"/>
      <c r="UVW74" s="134"/>
      <c r="UWC74" s="133"/>
      <c r="UWD74" s="134"/>
      <c r="UWJ74" s="133"/>
      <c r="UWK74" s="134"/>
      <c r="UWQ74" s="133"/>
      <c r="UWR74" s="134"/>
      <c r="UWX74" s="133"/>
      <c r="UWY74" s="134"/>
      <c r="UXE74" s="133"/>
      <c r="UXF74" s="134"/>
      <c r="UXL74" s="133"/>
      <c r="UXM74" s="134"/>
      <c r="UXS74" s="133"/>
      <c r="UXT74" s="134"/>
      <c r="UXZ74" s="133"/>
      <c r="UYA74" s="134"/>
      <c r="UYG74" s="133"/>
      <c r="UYH74" s="134"/>
      <c r="UYN74" s="133"/>
      <c r="UYO74" s="134"/>
      <c r="UYU74" s="133"/>
      <c r="UYV74" s="134"/>
      <c r="UZB74" s="133"/>
      <c r="UZC74" s="134"/>
      <c r="UZI74" s="133"/>
      <c r="UZJ74" s="134"/>
      <c r="UZP74" s="133"/>
      <c r="UZQ74" s="134"/>
      <c r="UZW74" s="133"/>
      <c r="UZX74" s="134"/>
      <c r="VAD74" s="133"/>
      <c r="VAE74" s="134"/>
      <c r="VAK74" s="133"/>
      <c r="VAL74" s="134"/>
      <c r="VAR74" s="133"/>
      <c r="VAS74" s="134"/>
      <c r="VAY74" s="133"/>
      <c r="VAZ74" s="134"/>
      <c r="VBF74" s="133"/>
      <c r="VBG74" s="134"/>
      <c r="VBM74" s="133"/>
      <c r="VBN74" s="134"/>
      <c r="VBT74" s="133"/>
      <c r="VBU74" s="134"/>
      <c r="VCA74" s="133"/>
      <c r="VCB74" s="134"/>
      <c r="VCH74" s="133"/>
      <c r="VCI74" s="134"/>
      <c r="VCO74" s="133"/>
      <c r="VCP74" s="134"/>
      <c r="VCV74" s="133"/>
      <c r="VCW74" s="134"/>
      <c r="VDC74" s="133"/>
      <c r="VDD74" s="134"/>
      <c r="VDJ74" s="133"/>
      <c r="VDK74" s="134"/>
      <c r="VDQ74" s="133"/>
      <c r="VDR74" s="134"/>
      <c r="VDX74" s="133"/>
      <c r="VDY74" s="134"/>
      <c r="VEE74" s="133"/>
      <c r="VEF74" s="134"/>
      <c r="VEL74" s="133"/>
      <c r="VEM74" s="134"/>
      <c r="VES74" s="133"/>
      <c r="VET74" s="134"/>
      <c r="VEZ74" s="133"/>
      <c r="VFA74" s="134"/>
      <c r="VFG74" s="133"/>
      <c r="VFH74" s="134"/>
      <c r="VFN74" s="133"/>
      <c r="VFO74" s="134"/>
      <c r="VFU74" s="133"/>
      <c r="VFV74" s="134"/>
      <c r="VGB74" s="133"/>
      <c r="VGC74" s="134"/>
      <c r="VGI74" s="133"/>
      <c r="VGJ74" s="134"/>
      <c r="VGP74" s="133"/>
      <c r="VGQ74" s="134"/>
      <c r="VGW74" s="133"/>
      <c r="VGX74" s="134"/>
      <c r="VHD74" s="133"/>
      <c r="VHE74" s="134"/>
      <c r="VHK74" s="133"/>
      <c r="VHL74" s="134"/>
      <c r="VHR74" s="133"/>
      <c r="VHS74" s="134"/>
      <c r="VHY74" s="133"/>
      <c r="VHZ74" s="134"/>
      <c r="VIF74" s="133"/>
      <c r="VIG74" s="134"/>
      <c r="VIM74" s="133"/>
      <c r="VIN74" s="134"/>
      <c r="VIT74" s="133"/>
      <c r="VIU74" s="134"/>
      <c r="VJA74" s="133"/>
      <c r="VJB74" s="134"/>
      <c r="VJH74" s="133"/>
      <c r="VJI74" s="134"/>
      <c r="VJO74" s="133"/>
      <c r="VJP74" s="134"/>
      <c r="VJV74" s="133"/>
      <c r="VJW74" s="134"/>
      <c r="VKC74" s="133"/>
      <c r="VKD74" s="134"/>
      <c r="VKJ74" s="133"/>
      <c r="VKK74" s="134"/>
      <c r="VKQ74" s="133"/>
      <c r="VKR74" s="134"/>
      <c r="VKX74" s="133"/>
      <c r="VKY74" s="134"/>
      <c r="VLE74" s="133"/>
      <c r="VLF74" s="134"/>
      <c r="VLL74" s="133"/>
      <c r="VLM74" s="134"/>
      <c r="VLS74" s="133"/>
      <c r="VLT74" s="134"/>
      <c r="VLZ74" s="133"/>
      <c r="VMA74" s="134"/>
      <c r="VMG74" s="133"/>
      <c r="VMH74" s="134"/>
      <c r="VMN74" s="133"/>
      <c r="VMO74" s="134"/>
      <c r="VMU74" s="133"/>
      <c r="VMV74" s="134"/>
      <c r="VNB74" s="133"/>
      <c r="VNC74" s="134"/>
      <c r="VNI74" s="133"/>
      <c r="VNJ74" s="134"/>
      <c r="VNP74" s="133"/>
      <c r="VNQ74" s="134"/>
      <c r="VNW74" s="133"/>
      <c r="VNX74" s="134"/>
      <c r="VOD74" s="133"/>
      <c r="VOE74" s="134"/>
      <c r="VOK74" s="133"/>
      <c r="VOL74" s="134"/>
      <c r="VOR74" s="133"/>
      <c r="VOS74" s="134"/>
      <c r="VOY74" s="133"/>
      <c r="VOZ74" s="134"/>
      <c r="VPF74" s="133"/>
      <c r="VPG74" s="134"/>
      <c r="VPM74" s="133"/>
      <c r="VPN74" s="134"/>
      <c r="VPT74" s="133"/>
      <c r="VPU74" s="134"/>
      <c r="VQA74" s="133"/>
      <c r="VQB74" s="134"/>
      <c r="VQH74" s="133"/>
      <c r="VQI74" s="134"/>
      <c r="VQO74" s="133"/>
      <c r="VQP74" s="134"/>
      <c r="VQV74" s="133"/>
      <c r="VQW74" s="134"/>
      <c r="VRC74" s="133"/>
      <c r="VRD74" s="134"/>
      <c r="VRJ74" s="133"/>
      <c r="VRK74" s="134"/>
      <c r="VRQ74" s="133"/>
      <c r="VRR74" s="134"/>
      <c r="VRX74" s="133"/>
      <c r="VRY74" s="134"/>
      <c r="VSE74" s="133"/>
      <c r="VSF74" s="134"/>
      <c r="VSL74" s="133"/>
      <c r="VSM74" s="134"/>
      <c r="VSS74" s="133"/>
      <c r="VST74" s="134"/>
      <c r="VSZ74" s="133"/>
      <c r="VTA74" s="134"/>
      <c r="VTG74" s="133"/>
      <c r="VTH74" s="134"/>
      <c r="VTN74" s="133"/>
      <c r="VTO74" s="134"/>
      <c r="VTU74" s="133"/>
      <c r="VTV74" s="134"/>
      <c r="VUB74" s="133"/>
      <c r="VUC74" s="134"/>
      <c r="VUI74" s="133"/>
      <c r="VUJ74" s="134"/>
      <c r="VUP74" s="133"/>
      <c r="VUQ74" s="134"/>
      <c r="VUW74" s="133"/>
      <c r="VUX74" s="134"/>
      <c r="VVD74" s="133"/>
      <c r="VVE74" s="134"/>
      <c r="VVK74" s="133"/>
      <c r="VVL74" s="134"/>
      <c r="VVR74" s="133"/>
      <c r="VVS74" s="134"/>
      <c r="VVY74" s="133"/>
      <c r="VVZ74" s="134"/>
      <c r="VWF74" s="133"/>
      <c r="VWG74" s="134"/>
      <c r="VWM74" s="133"/>
      <c r="VWN74" s="134"/>
      <c r="VWT74" s="133"/>
      <c r="VWU74" s="134"/>
      <c r="VXA74" s="133"/>
      <c r="VXB74" s="134"/>
      <c r="VXH74" s="133"/>
      <c r="VXI74" s="134"/>
      <c r="VXO74" s="133"/>
      <c r="VXP74" s="134"/>
      <c r="VXV74" s="133"/>
      <c r="VXW74" s="134"/>
      <c r="VYC74" s="133"/>
      <c r="VYD74" s="134"/>
      <c r="VYJ74" s="133"/>
      <c r="VYK74" s="134"/>
      <c r="VYQ74" s="133"/>
      <c r="VYR74" s="134"/>
      <c r="VYX74" s="133"/>
      <c r="VYY74" s="134"/>
      <c r="VZE74" s="133"/>
      <c r="VZF74" s="134"/>
      <c r="VZL74" s="133"/>
      <c r="VZM74" s="134"/>
      <c r="VZS74" s="133"/>
      <c r="VZT74" s="134"/>
      <c r="VZZ74" s="133"/>
      <c r="WAA74" s="134"/>
      <c r="WAG74" s="133"/>
      <c r="WAH74" s="134"/>
      <c r="WAN74" s="133"/>
      <c r="WAO74" s="134"/>
      <c r="WAU74" s="133"/>
      <c r="WAV74" s="134"/>
      <c r="WBB74" s="133"/>
      <c r="WBC74" s="134"/>
      <c r="WBI74" s="133"/>
      <c r="WBJ74" s="134"/>
      <c r="WBP74" s="133"/>
      <c r="WBQ74" s="134"/>
      <c r="WBW74" s="133"/>
      <c r="WBX74" s="134"/>
      <c r="WCD74" s="133"/>
      <c r="WCE74" s="134"/>
      <c r="WCK74" s="133"/>
      <c r="WCL74" s="134"/>
      <c r="WCR74" s="133"/>
      <c r="WCS74" s="134"/>
      <c r="WCY74" s="133"/>
      <c r="WCZ74" s="134"/>
      <c r="WDF74" s="133"/>
      <c r="WDG74" s="134"/>
      <c r="WDM74" s="133"/>
      <c r="WDN74" s="134"/>
      <c r="WDT74" s="133"/>
      <c r="WDU74" s="134"/>
      <c r="WEA74" s="133"/>
      <c r="WEB74" s="134"/>
      <c r="WEH74" s="133"/>
      <c r="WEI74" s="134"/>
      <c r="WEO74" s="133"/>
      <c r="WEP74" s="134"/>
      <c r="WEV74" s="133"/>
      <c r="WEW74" s="134"/>
      <c r="WFC74" s="133"/>
      <c r="WFD74" s="134"/>
      <c r="WFJ74" s="133"/>
      <c r="WFK74" s="134"/>
      <c r="WFQ74" s="133"/>
      <c r="WFR74" s="134"/>
      <c r="WFX74" s="133"/>
      <c r="WFY74" s="134"/>
      <c r="WGE74" s="133"/>
      <c r="WGF74" s="134"/>
      <c r="WGL74" s="133"/>
      <c r="WGM74" s="134"/>
      <c r="WGS74" s="133"/>
      <c r="WGT74" s="134"/>
      <c r="WGZ74" s="133"/>
      <c r="WHA74" s="134"/>
      <c r="WHG74" s="133"/>
      <c r="WHH74" s="134"/>
      <c r="WHN74" s="133"/>
      <c r="WHO74" s="134"/>
      <c r="WHU74" s="133"/>
      <c r="WHV74" s="134"/>
      <c r="WIB74" s="133"/>
      <c r="WIC74" s="134"/>
      <c r="WII74" s="133"/>
      <c r="WIJ74" s="134"/>
      <c r="WIP74" s="133"/>
      <c r="WIQ74" s="134"/>
      <c r="WIW74" s="133"/>
      <c r="WIX74" s="134"/>
      <c r="WJD74" s="133"/>
      <c r="WJE74" s="134"/>
      <c r="WJK74" s="133"/>
      <c r="WJL74" s="134"/>
      <c r="WJR74" s="133"/>
      <c r="WJS74" s="134"/>
      <c r="WJY74" s="133"/>
      <c r="WJZ74" s="134"/>
      <c r="WKF74" s="133"/>
      <c r="WKG74" s="134"/>
      <c r="WKM74" s="133"/>
      <c r="WKN74" s="134"/>
      <c r="WKT74" s="133"/>
      <c r="WKU74" s="134"/>
      <c r="WLA74" s="133"/>
      <c r="WLB74" s="134"/>
      <c r="WLH74" s="133"/>
      <c r="WLI74" s="134"/>
      <c r="WLO74" s="133"/>
      <c r="WLP74" s="134"/>
      <c r="WLV74" s="133"/>
      <c r="WLW74" s="134"/>
      <c r="WMC74" s="133"/>
      <c r="WMD74" s="134"/>
      <c r="WMJ74" s="133"/>
      <c r="WMK74" s="134"/>
      <c r="WMQ74" s="133"/>
      <c r="WMR74" s="134"/>
      <c r="WMX74" s="133"/>
      <c r="WMY74" s="134"/>
      <c r="WNE74" s="133"/>
      <c r="WNF74" s="134"/>
      <c r="WNL74" s="133"/>
      <c r="WNM74" s="134"/>
      <c r="WNS74" s="133"/>
      <c r="WNT74" s="134"/>
      <c r="WNZ74" s="133"/>
      <c r="WOA74" s="134"/>
      <c r="WOG74" s="133"/>
      <c r="WOH74" s="134"/>
      <c r="WON74" s="133"/>
      <c r="WOO74" s="134"/>
      <c r="WOU74" s="133"/>
      <c r="WOV74" s="134"/>
      <c r="WPB74" s="133"/>
      <c r="WPC74" s="134"/>
      <c r="WPI74" s="133"/>
      <c r="WPJ74" s="134"/>
      <c r="WPP74" s="133"/>
      <c r="WPQ74" s="134"/>
      <c r="WPW74" s="133"/>
      <c r="WPX74" s="134"/>
      <c r="WQD74" s="133"/>
      <c r="WQE74" s="134"/>
      <c r="WQK74" s="133"/>
      <c r="WQL74" s="134"/>
      <c r="WQR74" s="133"/>
      <c r="WQS74" s="134"/>
      <c r="WQY74" s="133"/>
      <c r="WQZ74" s="134"/>
      <c r="WRF74" s="133"/>
      <c r="WRG74" s="134"/>
      <c r="WRM74" s="133"/>
      <c r="WRN74" s="134"/>
      <c r="WRT74" s="133"/>
      <c r="WRU74" s="134"/>
      <c r="WSA74" s="133"/>
      <c r="WSB74" s="134"/>
      <c r="WSH74" s="133"/>
      <c r="WSI74" s="134"/>
      <c r="WSO74" s="133"/>
      <c r="WSP74" s="134"/>
      <c r="WSV74" s="133"/>
      <c r="WSW74" s="134"/>
      <c r="WTC74" s="133"/>
      <c r="WTD74" s="134"/>
      <c r="WTJ74" s="133"/>
      <c r="WTK74" s="134"/>
      <c r="WTQ74" s="133"/>
      <c r="WTR74" s="134"/>
      <c r="WTX74" s="133"/>
      <c r="WTY74" s="134"/>
      <c r="WUE74" s="133"/>
      <c r="WUF74" s="134"/>
      <c r="WUL74" s="133"/>
      <c r="WUM74" s="134"/>
      <c r="WUS74" s="133"/>
      <c r="WUT74" s="134"/>
      <c r="WUZ74" s="133"/>
      <c r="WVA74" s="134"/>
      <c r="WVG74" s="133"/>
      <c r="WVH74" s="134"/>
      <c r="WVN74" s="133"/>
      <c r="WVO74" s="134"/>
      <c r="WVU74" s="133"/>
      <c r="WVV74" s="134"/>
      <c r="WWB74" s="133"/>
      <c r="WWC74" s="134"/>
      <c r="WWI74" s="133"/>
      <c r="WWJ74" s="134"/>
      <c r="WWP74" s="133"/>
      <c r="WWQ74" s="134"/>
      <c r="WWW74" s="133"/>
      <c r="WWX74" s="134"/>
      <c r="WXD74" s="133"/>
      <c r="WXE74" s="134"/>
      <c r="WXK74" s="133"/>
      <c r="WXL74" s="134"/>
      <c r="WXR74" s="133"/>
      <c r="WXS74" s="134"/>
      <c r="WXY74" s="133"/>
      <c r="WXZ74" s="134"/>
      <c r="WYF74" s="133"/>
      <c r="WYG74" s="134"/>
      <c r="WYM74" s="133"/>
      <c r="WYN74" s="134"/>
      <c r="WYT74" s="133"/>
      <c r="WYU74" s="134"/>
      <c r="WZA74" s="133"/>
      <c r="WZB74" s="134"/>
      <c r="WZH74" s="133"/>
      <c r="WZI74" s="134"/>
      <c r="WZO74" s="133"/>
      <c r="WZP74" s="134"/>
      <c r="WZV74" s="133"/>
      <c r="WZW74" s="134"/>
      <c r="XAC74" s="133"/>
      <c r="XAD74" s="134"/>
      <c r="XAJ74" s="133"/>
      <c r="XAK74" s="134"/>
      <c r="XAQ74" s="133"/>
      <c r="XAR74" s="134"/>
      <c r="XAX74" s="133"/>
      <c r="XAY74" s="134"/>
      <c r="XBE74" s="133"/>
      <c r="XBF74" s="134"/>
      <c r="XBL74" s="133"/>
      <c r="XBM74" s="134"/>
      <c r="XBS74" s="133"/>
      <c r="XBT74" s="134"/>
      <c r="XBZ74" s="133"/>
      <c r="XCA74" s="134"/>
      <c r="XCG74" s="133"/>
      <c r="XCH74" s="134"/>
      <c r="XCN74" s="133"/>
      <c r="XCO74" s="134"/>
      <c r="XCU74" s="133"/>
      <c r="XCV74" s="134"/>
      <c r="XDB74" s="133"/>
      <c r="XDC74" s="134"/>
      <c r="XDI74" s="133"/>
      <c r="XDJ74" s="134"/>
      <c r="XDP74" s="133"/>
      <c r="XDQ74" s="134"/>
      <c r="XDW74" s="133"/>
      <c r="XDX74" s="134"/>
      <c r="XED74" s="133"/>
      <c r="XEE74" s="134"/>
      <c r="XEK74" s="133"/>
      <c r="XEL74" s="134"/>
      <c r="XER74" s="133"/>
      <c r="XES74" s="134"/>
      <c r="XEY74" s="133"/>
      <c r="XEZ74" s="134"/>
    </row>
    <row r="75" spans="1:1022 1028:2044 2050:4095 4101:5117 5123:6139 6145:7168 7174:8190 8196:9212 9218:11263 11269:12285 12291:13307 13313:14336 14342:15358 15364:16380">
      <c r="A75" s="11" t="s">
        <v>181</v>
      </c>
      <c r="B75" s="11"/>
      <c r="C75" s="11"/>
      <c r="D75" s="11"/>
      <c r="E75" s="11"/>
      <c r="F75" s="11"/>
      <c r="G75" s="11"/>
      <c r="H75" s="11"/>
      <c r="I75" s="11"/>
      <c r="J75" s="39"/>
      <c r="K75" s="11"/>
      <c r="L75" s="11"/>
      <c r="M75" s="11"/>
    </row>
    <row r="76" spans="1:1022 1028:2044 2050:4095 4101:5117 5123:6139 6145:7168 7174:8190 8196:9212 9218:11263 11269:12285 12291:13307 13313:14336 14342:15358 15364:16380" ht="16.2">
      <c r="A76" s="136" t="s">
        <v>8</v>
      </c>
      <c r="B76" s="37"/>
      <c r="C76" s="11"/>
      <c r="D76" s="11"/>
      <c r="E76" s="11"/>
      <c r="F76" s="11"/>
      <c r="G76" s="11"/>
      <c r="H76" s="11"/>
      <c r="I76" s="11"/>
      <c r="J76" s="39"/>
      <c r="K76" s="11"/>
      <c r="L76" s="11"/>
      <c r="M76" s="11"/>
    </row>
    <row r="77" spans="1:1022 1028:2044 2050:4095 4101:5117 5123:6139 6145:7168 7174:8190 8196:9212 9218:11263 11269:12285 12291:13307 13313:14336 14342:15358 15364:16380">
      <c r="A77" s="130"/>
      <c r="B77" s="130"/>
      <c r="C77" s="130"/>
      <c r="D77" s="130"/>
      <c r="E77" s="130"/>
      <c r="F77" s="130"/>
      <c r="G77" s="130"/>
      <c r="H77" s="130"/>
      <c r="I77" s="130"/>
      <c r="J77" s="130"/>
      <c r="K77" s="130"/>
      <c r="L77" s="130"/>
      <c r="M77" s="130"/>
    </row>
    <row r="78" spans="1:1022 1028:2044 2050:4095 4101:5117 5123:6139 6145:7168 7174:8190 8196:9212 9218:11263 11269:12285 12291:13307 13313:14336 14342:15358 15364:16380">
      <c r="A78" s="130"/>
      <c r="B78" s="130"/>
      <c r="C78" s="130"/>
      <c r="D78" s="130"/>
      <c r="E78" s="130"/>
      <c r="F78" s="130"/>
      <c r="G78" s="130"/>
      <c r="H78" s="130"/>
      <c r="I78" s="130"/>
      <c r="J78" s="130"/>
      <c r="K78" s="130"/>
      <c r="L78" s="130"/>
      <c r="M78" s="130"/>
    </row>
    <row r="79" spans="1:1022 1028:2044 2050:4095 4101:5117 5123:6139 6145:7168 7174:8190 8196:9212 9218:11263 11269:12285 12291:13307 13313:14336 14342:15358 15364:16380">
      <c r="A79" s="130"/>
      <c r="B79" s="130"/>
      <c r="C79" s="130"/>
      <c r="D79" s="130"/>
      <c r="E79" s="130"/>
      <c r="F79" s="130"/>
      <c r="G79" s="130"/>
      <c r="H79" s="130"/>
      <c r="I79" s="130"/>
      <c r="J79" s="130"/>
      <c r="K79" s="130"/>
      <c r="L79" s="130"/>
      <c r="M79" s="130"/>
    </row>
    <row r="80" spans="1:1022 1028:2044 2050:4095 4101:5117 5123:6139 6145:7168 7174:8190 8196:9212 9218:11263 11269:12285 12291:13307 13313:14336 14342:15358 15364:16380">
      <c r="A80" s="130"/>
      <c r="B80" s="130"/>
      <c r="C80" s="130"/>
      <c r="D80" s="130"/>
      <c r="E80" s="130"/>
      <c r="F80" s="130"/>
      <c r="G80" s="130"/>
      <c r="H80" s="130"/>
      <c r="I80" s="130"/>
      <c r="J80" s="130"/>
      <c r="K80" s="130"/>
      <c r="L80" s="130"/>
      <c r="M80" s="130"/>
    </row>
    <row r="81" spans="1:13">
      <c r="A81" s="130"/>
      <c r="B81" s="130"/>
      <c r="C81" s="130"/>
      <c r="D81" s="130"/>
      <c r="E81" s="130"/>
      <c r="F81" s="130"/>
      <c r="G81" s="130"/>
      <c r="H81" s="130"/>
      <c r="I81" s="130"/>
      <c r="J81" s="130"/>
      <c r="K81" s="130"/>
      <c r="L81" s="130"/>
      <c r="M81" s="130"/>
    </row>
    <row r="82" spans="1:13">
      <c r="A82" s="130"/>
      <c r="B82" s="130"/>
      <c r="C82" s="130"/>
      <c r="D82" s="130"/>
      <c r="E82" s="130"/>
      <c r="F82" s="130"/>
      <c r="G82" s="130"/>
      <c r="H82" s="130"/>
      <c r="I82" s="130"/>
      <c r="J82" s="130"/>
      <c r="K82" s="130"/>
      <c r="L82" s="130"/>
      <c r="M82" s="130"/>
    </row>
  </sheetData>
  <mergeCells count="12">
    <mergeCell ref="A41:C41"/>
    <mergeCell ref="B5:G5"/>
    <mergeCell ref="B32:G32"/>
    <mergeCell ref="A32:A33"/>
    <mergeCell ref="A5:A6"/>
    <mergeCell ref="A14:A15"/>
    <mergeCell ref="A23:A24"/>
    <mergeCell ref="A72:M73"/>
    <mergeCell ref="A42:C42"/>
    <mergeCell ref="A43:C43"/>
    <mergeCell ref="A59:M61"/>
    <mergeCell ref="A64:M66"/>
  </mergeCells>
  <phoneticPr fontId="6"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845B-245D-4F80-9345-6AAE8EC62FEC}">
  <dimension ref="A1:M1"/>
  <sheetViews>
    <sheetView workbookViewId="0"/>
  </sheetViews>
  <sheetFormatPr defaultColWidth="8.88671875" defaultRowHeight="13.8"/>
  <cols>
    <col min="1" max="16384" width="8.88671875" style="9"/>
  </cols>
  <sheetData>
    <row r="1" spans="1:13" ht="18">
      <c r="A1" s="51" t="s">
        <v>105</v>
      </c>
      <c r="B1" s="52"/>
      <c r="C1" s="46" t="s">
        <v>103</v>
      </c>
      <c r="D1" s="69"/>
      <c r="E1" s="69"/>
      <c r="F1" s="69"/>
      <c r="G1" s="69"/>
      <c r="H1" s="69"/>
      <c r="I1" s="69"/>
      <c r="J1" s="69"/>
      <c r="K1" s="69"/>
      <c r="L1" s="70"/>
      <c r="M1" s="7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73D3E-AA73-44AD-B159-0AB823DBBEF4}">
  <dimension ref="A1:O63"/>
  <sheetViews>
    <sheetView workbookViewId="0"/>
  </sheetViews>
  <sheetFormatPr defaultRowHeight="14.4"/>
  <cols>
    <col min="2" max="9" width="11.6640625" customWidth="1"/>
    <col min="10" max="13" width="10.33203125" customWidth="1"/>
  </cols>
  <sheetData>
    <row r="1" spans="1:15" ht="18">
      <c r="A1" s="49" t="s">
        <v>182</v>
      </c>
      <c r="B1" s="24"/>
      <c r="C1" s="37" t="s">
        <v>78</v>
      </c>
      <c r="D1" s="11"/>
      <c r="E1" s="11"/>
      <c r="F1" s="11"/>
      <c r="G1" s="11"/>
      <c r="H1" s="11"/>
      <c r="I1" s="11"/>
      <c r="J1" s="11"/>
      <c r="K1" s="11"/>
      <c r="L1" s="11"/>
      <c r="M1" s="11"/>
    </row>
    <row r="2" spans="1:15" s="88" customFormat="1" ht="15.6">
      <c r="A2" s="11"/>
      <c r="B2" s="11"/>
      <c r="C2" s="11"/>
      <c r="D2" s="11"/>
      <c r="E2" s="11"/>
      <c r="F2" s="11"/>
      <c r="G2" s="11"/>
      <c r="H2" s="11"/>
      <c r="I2" s="11"/>
      <c r="J2" s="11"/>
      <c r="K2" s="11"/>
      <c r="L2" s="11"/>
      <c r="M2" s="11"/>
    </row>
    <row r="3" spans="1:15" s="88" customFormat="1" ht="15.6">
      <c r="A3" s="20" t="s">
        <v>76</v>
      </c>
      <c r="B3" s="11"/>
      <c r="C3" s="11"/>
      <c r="D3" s="11"/>
      <c r="E3" s="11"/>
      <c r="F3" s="11"/>
      <c r="G3" s="11"/>
      <c r="H3" s="11"/>
      <c r="I3" s="11"/>
      <c r="J3" s="11"/>
      <c r="K3" s="11"/>
      <c r="L3" s="11"/>
      <c r="M3" s="11"/>
      <c r="N3" s="89"/>
      <c r="O3" s="89"/>
    </row>
    <row r="4" spans="1:15" s="88" customFormat="1" ht="15.6">
      <c r="A4" s="20"/>
      <c r="B4" s="11"/>
      <c r="C4" s="11"/>
      <c r="D4" s="11"/>
      <c r="E4" s="11"/>
      <c r="F4" s="11"/>
      <c r="G4" s="11"/>
      <c r="H4" s="11"/>
      <c r="I4" s="11"/>
      <c r="J4" s="11"/>
      <c r="K4" s="11"/>
      <c r="L4" s="11"/>
      <c r="M4" s="11"/>
      <c r="N4" s="89"/>
      <c r="O4" s="89"/>
    </row>
    <row r="5" spans="1:15" s="88" customFormat="1" ht="15.6">
      <c r="A5" s="34" t="s">
        <v>189</v>
      </c>
      <c r="B5" s="11"/>
      <c r="C5" s="11"/>
      <c r="D5" s="11"/>
      <c r="E5" s="11"/>
      <c r="F5" s="11"/>
      <c r="G5" s="11"/>
      <c r="H5" s="11"/>
      <c r="I5" s="11"/>
      <c r="J5" s="11"/>
      <c r="K5" s="11"/>
      <c r="L5" s="11"/>
      <c r="M5" s="11"/>
      <c r="N5" s="89"/>
      <c r="O5" s="89"/>
    </row>
    <row r="6" spans="1:15" s="88" customFormat="1" ht="16.2">
      <c r="A6" s="37"/>
      <c r="B6" s="85" t="s">
        <v>8</v>
      </c>
      <c r="C6" s="37"/>
      <c r="D6" s="39"/>
      <c r="E6" s="39"/>
      <c r="F6" s="11"/>
      <c r="G6" s="11"/>
      <c r="H6" s="11"/>
      <c r="I6" s="11"/>
      <c r="J6" s="11"/>
      <c r="K6" s="11"/>
      <c r="L6" s="11"/>
      <c r="M6" s="52"/>
      <c r="N6" s="89"/>
      <c r="O6" s="89"/>
    </row>
    <row r="7" spans="1:15" s="88" customFormat="1" ht="15.6" customHeight="1">
      <c r="A7" s="231"/>
      <c r="B7" s="231"/>
      <c r="C7" s="231"/>
      <c r="D7" s="231"/>
      <c r="E7" s="231"/>
      <c r="F7" s="231"/>
      <c r="G7" s="231"/>
      <c r="H7" s="231"/>
      <c r="I7" s="231"/>
      <c r="J7" s="231"/>
      <c r="K7" s="231"/>
      <c r="L7" s="231"/>
      <c r="M7" s="231"/>
      <c r="N7" s="10"/>
      <c r="O7" s="10"/>
    </row>
    <row r="8" spans="1:15" s="88" customFormat="1" ht="15.6" customHeight="1">
      <c r="A8" s="231"/>
      <c r="B8" s="231"/>
      <c r="C8" s="231"/>
      <c r="D8" s="231"/>
      <c r="E8" s="231"/>
      <c r="F8" s="231"/>
      <c r="G8" s="231"/>
      <c r="H8" s="231"/>
      <c r="I8" s="231"/>
      <c r="J8" s="231"/>
      <c r="K8" s="231"/>
      <c r="L8" s="231"/>
      <c r="M8" s="231"/>
      <c r="N8" s="10"/>
      <c r="O8" s="10"/>
    </row>
    <row r="9" spans="1:15" s="88" customFormat="1" ht="15.6" customHeight="1">
      <c r="A9" s="231"/>
      <c r="B9" s="231"/>
      <c r="C9" s="231"/>
      <c r="D9" s="231"/>
      <c r="E9" s="231"/>
      <c r="F9" s="231"/>
      <c r="G9" s="231"/>
      <c r="H9" s="231"/>
      <c r="I9" s="231"/>
      <c r="J9" s="231"/>
      <c r="K9" s="231"/>
      <c r="L9" s="231"/>
      <c r="M9" s="231"/>
      <c r="N9" s="10"/>
      <c r="O9" s="10"/>
    </row>
    <row r="10" spans="1:15" s="88" customFormat="1" ht="15.6">
      <c r="A10" s="20" t="s">
        <v>74</v>
      </c>
      <c r="B10" s="11"/>
      <c r="C10" s="11"/>
      <c r="D10" s="11"/>
      <c r="E10" s="11"/>
      <c r="F10" s="11"/>
      <c r="G10" s="11"/>
      <c r="H10" s="11"/>
      <c r="I10" s="11"/>
      <c r="J10" s="11"/>
      <c r="K10" s="11"/>
      <c r="L10" s="11"/>
      <c r="M10" s="11"/>
      <c r="N10" s="89"/>
      <c r="O10" s="89"/>
    </row>
    <row r="11" spans="1:15" s="88" customFormat="1" ht="15.6">
      <c r="A11" s="20"/>
      <c r="B11" s="11"/>
      <c r="C11" s="11"/>
      <c r="D11" s="11"/>
      <c r="E11" s="11"/>
      <c r="F11" s="11"/>
      <c r="G11" s="11"/>
      <c r="H11" s="11"/>
      <c r="I11" s="11"/>
      <c r="J11" s="11"/>
      <c r="K11" s="11"/>
      <c r="L11" s="11"/>
      <c r="M11" s="11"/>
      <c r="N11" s="89"/>
      <c r="O11" s="89"/>
    </row>
    <row r="12" spans="1:15" s="88" customFormat="1" ht="15.6">
      <c r="A12" s="34" t="s">
        <v>187</v>
      </c>
      <c r="B12" s="11"/>
      <c r="C12" s="11"/>
      <c r="D12" s="11"/>
      <c r="E12" s="11"/>
      <c r="F12" s="11"/>
      <c r="G12" s="11"/>
      <c r="H12" s="11"/>
      <c r="I12" s="11"/>
      <c r="J12" s="11"/>
      <c r="K12" s="11"/>
      <c r="L12" s="11"/>
      <c r="M12" s="11"/>
      <c r="N12" s="89"/>
      <c r="O12" s="89"/>
    </row>
    <row r="13" spans="1:15" s="88" customFormat="1" ht="15.6">
      <c r="A13" s="42"/>
      <c r="B13" s="11"/>
      <c r="C13" s="11"/>
      <c r="D13" s="11"/>
      <c r="E13" s="11"/>
      <c r="F13" s="11"/>
      <c r="G13" s="11"/>
      <c r="H13" s="11"/>
      <c r="I13" s="11"/>
      <c r="J13" s="11"/>
      <c r="K13" s="11"/>
      <c r="L13" s="11"/>
      <c r="M13" s="11"/>
      <c r="N13" s="89"/>
      <c r="O13" s="89"/>
    </row>
    <row r="14" spans="1:15" s="88" customFormat="1" ht="15.6">
      <c r="A14" s="21" t="s">
        <v>186</v>
      </c>
      <c r="B14" s="11"/>
      <c r="C14" s="11"/>
      <c r="D14" s="11"/>
      <c r="E14" s="11"/>
      <c r="F14" s="11"/>
      <c r="G14" s="11"/>
      <c r="H14" s="11"/>
      <c r="I14" s="11"/>
      <c r="J14" s="11"/>
      <c r="K14" s="11"/>
      <c r="L14" s="11"/>
      <c r="M14" s="11"/>
      <c r="N14" s="89"/>
      <c r="O14" s="89"/>
    </row>
    <row r="15" spans="1:15" s="88" customFormat="1" ht="16.2">
      <c r="A15" s="37"/>
      <c r="B15" s="136" t="s">
        <v>8</v>
      </c>
      <c r="C15" s="37"/>
      <c r="D15" s="39"/>
      <c r="E15" s="11"/>
      <c r="F15" s="11"/>
      <c r="G15" s="11"/>
      <c r="H15" s="11"/>
      <c r="I15" s="11"/>
      <c r="J15" s="11"/>
      <c r="K15" s="11"/>
      <c r="L15" s="11"/>
      <c r="M15" s="11"/>
      <c r="N15" s="89"/>
      <c r="O15" s="89"/>
    </row>
    <row r="16" spans="1:15" s="88" customFormat="1" ht="15.6">
      <c r="A16" s="231"/>
      <c r="B16" s="231"/>
      <c r="C16" s="231"/>
      <c r="D16" s="231"/>
      <c r="E16" s="231"/>
      <c r="F16" s="231"/>
      <c r="G16" s="231"/>
      <c r="H16" s="231"/>
      <c r="I16" s="231"/>
      <c r="J16" s="231"/>
      <c r="K16" s="231"/>
      <c r="L16" s="231"/>
      <c r="M16" s="231"/>
      <c r="N16" s="89"/>
      <c r="O16" s="89"/>
    </row>
    <row r="17" spans="1:15" s="88" customFormat="1" ht="15.6">
      <c r="A17" s="231"/>
      <c r="B17" s="231"/>
      <c r="C17" s="231"/>
      <c r="D17" s="231"/>
      <c r="E17" s="231"/>
      <c r="F17" s="231"/>
      <c r="G17" s="231"/>
      <c r="H17" s="231"/>
      <c r="I17" s="231"/>
      <c r="J17" s="231"/>
      <c r="K17" s="231"/>
      <c r="L17" s="231"/>
      <c r="M17" s="231"/>
      <c r="N17" s="89"/>
      <c r="O17" s="89"/>
    </row>
    <row r="18" spans="1:15" s="88" customFormat="1" ht="15.6">
      <c r="A18" s="231"/>
      <c r="B18" s="231"/>
      <c r="C18" s="231"/>
      <c r="D18" s="231"/>
      <c r="E18" s="231"/>
      <c r="F18" s="231"/>
      <c r="G18" s="231"/>
      <c r="H18" s="231"/>
      <c r="I18" s="231"/>
      <c r="J18" s="231"/>
      <c r="K18" s="231"/>
      <c r="L18" s="231"/>
      <c r="M18" s="231"/>
      <c r="N18" s="89"/>
      <c r="O18" s="89"/>
    </row>
    <row r="19" spans="1:15" s="88" customFormat="1" ht="15.6">
      <c r="A19" s="21" t="s">
        <v>188</v>
      </c>
      <c r="B19" s="11"/>
      <c r="C19" s="11"/>
      <c r="D19" s="11"/>
      <c r="E19" s="11"/>
      <c r="F19" s="11"/>
      <c r="G19" s="11"/>
      <c r="H19" s="11"/>
      <c r="I19" s="11"/>
      <c r="J19" s="11"/>
      <c r="K19" s="11"/>
      <c r="L19" s="11"/>
      <c r="M19" s="11"/>
      <c r="N19" s="89"/>
      <c r="O19" s="89"/>
    </row>
    <row r="20" spans="1:15" s="88" customFormat="1" ht="16.2">
      <c r="A20" s="37"/>
      <c r="B20" s="136" t="s">
        <v>8</v>
      </c>
      <c r="C20" s="37"/>
      <c r="D20" s="39"/>
      <c r="E20" s="11"/>
      <c r="F20" s="11"/>
      <c r="G20" s="11"/>
      <c r="H20" s="11"/>
      <c r="I20" s="11"/>
      <c r="J20" s="11"/>
      <c r="K20" s="11"/>
      <c r="L20" s="11"/>
      <c r="M20" s="11"/>
      <c r="N20" s="89"/>
      <c r="O20" s="89"/>
    </row>
    <row r="21" spans="1:15" s="88" customFormat="1" ht="14.4" customHeight="1">
      <c r="A21" s="231"/>
      <c r="B21" s="231"/>
      <c r="C21" s="231"/>
      <c r="D21" s="231"/>
      <c r="E21" s="231"/>
      <c r="F21" s="231"/>
      <c r="G21" s="231"/>
      <c r="H21" s="231"/>
      <c r="I21" s="231"/>
      <c r="J21" s="231"/>
      <c r="K21" s="231"/>
      <c r="L21" s="231"/>
      <c r="M21" s="231"/>
      <c r="N21" s="89"/>
      <c r="O21" s="89"/>
    </row>
    <row r="22" spans="1:15" s="88" customFormat="1" ht="14.4" customHeight="1">
      <c r="A22" s="231"/>
      <c r="B22" s="231"/>
      <c r="C22" s="231"/>
      <c r="D22" s="231"/>
      <c r="E22" s="231"/>
      <c r="F22" s="231"/>
      <c r="G22" s="231"/>
      <c r="H22" s="231"/>
      <c r="I22" s="231"/>
      <c r="J22" s="231"/>
      <c r="K22" s="231"/>
      <c r="L22" s="231"/>
      <c r="M22" s="231"/>
      <c r="N22" s="89"/>
      <c r="O22" s="89"/>
    </row>
    <row r="23" spans="1:15" s="88" customFormat="1" ht="14.4" customHeight="1">
      <c r="A23" s="231"/>
      <c r="B23" s="231"/>
      <c r="C23" s="231"/>
      <c r="D23" s="231"/>
      <c r="E23" s="231"/>
      <c r="F23" s="231"/>
      <c r="G23" s="231"/>
      <c r="H23" s="231"/>
      <c r="I23" s="231"/>
      <c r="J23" s="231"/>
      <c r="K23" s="231"/>
      <c r="L23" s="231"/>
      <c r="M23" s="231"/>
      <c r="N23" s="89"/>
      <c r="O23" s="89"/>
    </row>
    <row r="24" spans="1:15" s="88" customFormat="1" ht="15.6" customHeight="1">
      <c r="A24" s="232" t="s">
        <v>75</v>
      </c>
      <c r="B24" s="232"/>
      <c r="C24" s="232"/>
      <c r="D24" s="232"/>
      <c r="E24" s="232"/>
      <c r="F24" s="232"/>
      <c r="G24" s="232"/>
      <c r="H24" s="232"/>
      <c r="I24" s="232"/>
      <c r="J24" s="232"/>
      <c r="K24" s="232"/>
      <c r="L24" s="232"/>
      <c r="M24" s="232"/>
      <c r="N24" s="89"/>
      <c r="O24" s="89"/>
    </row>
    <row r="25" spans="1:15" s="88" customFormat="1" ht="15.6" customHeight="1">
      <c r="A25" s="232"/>
      <c r="B25" s="232"/>
      <c r="C25" s="232"/>
      <c r="D25" s="232"/>
      <c r="E25" s="232"/>
      <c r="F25" s="232"/>
      <c r="G25" s="232"/>
      <c r="H25" s="232"/>
      <c r="I25" s="232"/>
      <c r="J25" s="232"/>
      <c r="K25" s="232"/>
      <c r="L25" s="232"/>
      <c r="M25" s="232"/>
      <c r="N25" s="89"/>
      <c r="O25" s="89"/>
    </row>
    <row r="26" spans="1:15" s="88" customFormat="1" ht="15.6">
      <c r="A26" s="20"/>
      <c r="B26" s="11"/>
      <c r="C26" s="11"/>
      <c r="D26" s="11"/>
      <c r="E26" s="11"/>
      <c r="F26" s="11"/>
      <c r="G26" s="11"/>
      <c r="H26" s="11"/>
      <c r="I26" s="11"/>
      <c r="J26" s="11"/>
      <c r="K26" s="11"/>
      <c r="L26" s="11"/>
      <c r="M26" s="11"/>
      <c r="N26" s="89"/>
      <c r="O26" s="89"/>
    </row>
    <row r="27" spans="1:15" s="88" customFormat="1" ht="15.6">
      <c r="A27" s="34" t="s">
        <v>184</v>
      </c>
      <c r="B27" s="11"/>
      <c r="C27" s="11"/>
      <c r="D27" s="11"/>
      <c r="E27" s="11"/>
      <c r="F27" s="11"/>
      <c r="G27" s="11"/>
      <c r="H27" s="11"/>
      <c r="I27" s="11"/>
      <c r="J27" s="11"/>
      <c r="K27" s="11"/>
      <c r="L27" s="11"/>
      <c r="M27" s="11"/>
      <c r="N27" s="89"/>
      <c r="O27" s="89"/>
    </row>
    <row r="28" spans="1:15" s="88" customFormat="1" ht="16.2">
      <c r="A28" s="37"/>
      <c r="B28" s="85" t="s">
        <v>8</v>
      </c>
      <c r="C28" s="37"/>
      <c r="D28" s="39"/>
      <c r="E28" s="11"/>
      <c r="F28" s="11"/>
      <c r="G28" s="11"/>
      <c r="H28" s="11"/>
      <c r="I28" s="11"/>
      <c r="J28" s="11"/>
      <c r="K28" s="11"/>
      <c r="L28" s="11"/>
      <c r="M28" s="11"/>
      <c r="N28" s="89"/>
      <c r="O28" s="89"/>
    </row>
    <row r="29" spans="1:15" s="88" customFormat="1" ht="14.4" customHeight="1">
      <c r="A29" s="231"/>
      <c r="B29" s="231"/>
      <c r="C29" s="231"/>
      <c r="D29" s="231"/>
      <c r="E29" s="231"/>
      <c r="F29" s="231"/>
      <c r="G29" s="231"/>
      <c r="H29" s="231"/>
      <c r="I29" s="231"/>
      <c r="J29" s="231"/>
      <c r="K29" s="231"/>
      <c r="L29" s="231"/>
      <c r="M29" s="231"/>
      <c r="N29" s="89"/>
      <c r="O29" s="89"/>
    </row>
    <row r="30" spans="1:15" s="88" customFormat="1" ht="14.4" customHeight="1">
      <c r="A30" s="231"/>
      <c r="B30" s="231"/>
      <c r="C30" s="231"/>
      <c r="D30" s="231"/>
      <c r="E30" s="231"/>
      <c r="F30" s="231"/>
      <c r="G30" s="231"/>
      <c r="H30" s="231"/>
      <c r="I30" s="231"/>
      <c r="J30" s="231"/>
      <c r="K30" s="231"/>
      <c r="L30" s="231"/>
      <c r="M30" s="231"/>
      <c r="N30" s="89"/>
      <c r="O30" s="89"/>
    </row>
    <row r="31" spans="1:15" s="88" customFormat="1" ht="14.4" customHeight="1">
      <c r="A31" s="231"/>
      <c r="B31" s="231"/>
      <c r="C31" s="231"/>
      <c r="D31" s="231"/>
      <c r="E31" s="231"/>
      <c r="F31" s="231"/>
      <c r="G31" s="231"/>
      <c r="H31" s="231"/>
      <c r="I31" s="231"/>
      <c r="J31" s="231"/>
      <c r="K31" s="231"/>
      <c r="L31" s="231"/>
      <c r="M31" s="231"/>
      <c r="N31" s="89"/>
      <c r="O31" s="89"/>
    </row>
    <row r="32" spans="1:15" s="88" customFormat="1" ht="15.6">
      <c r="A32" s="20" t="s">
        <v>29</v>
      </c>
      <c r="B32" s="11"/>
      <c r="C32" s="11"/>
      <c r="D32" s="11"/>
      <c r="E32" s="11"/>
      <c r="F32" s="11"/>
      <c r="G32" s="11"/>
      <c r="H32" s="11"/>
      <c r="I32" s="11"/>
      <c r="J32" s="11"/>
      <c r="K32" s="11"/>
      <c r="L32" s="11"/>
      <c r="M32" s="11"/>
      <c r="N32" s="89"/>
      <c r="O32" s="89"/>
    </row>
    <row r="33" spans="1:15" s="88" customFormat="1" ht="15.6">
      <c r="A33" s="129" t="s">
        <v>190</v>
      </c>
      <c r="B33" s="11"/>
      <c r="C33" s="11"/>
      <c r="D33" s="11"/>
      <c r="E33" s="11"/>
      <c r="F33" s="11"/>
      <c r="G33" s="11"/>
      <c r="H33" s="11"/>
      <c r="I33" s="11"/>
      <c r="J33" s="147"/>
      <c r="K33" s="150" t="s">
        <v>213</v>
      </c>
      <c r="L33" s="165">
        <v>200000</v>
      </c>
      <c r="M33" s="11"/>
      <c r="N33" s="89"/>
      <c r="O33" s="89"/>
    </row>
    <row r="34" spans="1:15" s="88" customFormat="1" ht="15.6">
      <c r="A34" s="129" t="s">
        <v>191</v>
      </c>
      <c r="B34" s="11"/>
      <c r="C34" s="11"/>
      <c r="D34" s="11"/>
      <c r="E34" s="11"/>
      <c r="F34" s="11"/>
      <c r="G34" s="11"/>
      <c r="H34" s="11"/>
      <c r="I34" s="11"/>
      <c r="J34" s="147"/>
      <c r="K34" s="150" t="s">
        <v>214</v>
      </c>
      <c r="L34" s="165">
        <v>100000</v>
      </c>
      <c r="M34" s="11"/>
      <c r="N34" s="89"/>
      <c r="O34" s="89"/>
    </row>
    <row r="35" spans="1:15" s="88" customFormat="1" ht="15.6">
      <c r="A35" s="129" t="s">
        <v>193</v>
      </c>
      <c r="B35" s="11"/>
      <c r="C35" s="11"/>
      <c r="D35" s="11"/>
      <c r="E35" s="11"/>
      <c r="F35" s="11"/>
      <c r="G35" s="11"/>
      <c r="H35" s="11"/>
      <c r="I35" s="11"/>
      <c r="J35" s="147"/>
      <c r="K35" s="150" t="s">
        <v>215</v>
      </c>
      <c r="L35" s="161">
        <v>0.6</v>
      </c>
      <c r="M35" s="11"/>
      <c r="N35" s="89"/>
      <c r="O35" s="89"/>
    </row>
    <row r="36" spans="1:15" s="88" customFormat="1" ht="15.6">
      <c r="A36" s="129" t="s">
        <v>194</v>
      </c>
      <c r="B36" s="11"/>
      <c r="C36" s="11"/>
      <c r="D36" s="11"/>
      <c r="E36" s="11"/>
      <c r="F36" s="11"/>
      <c r="G36" s="11"/>
      <c r="H36" s="11"/>
      <c r="I36" s="11"/>
      <c r="J36" s="147"/>
      <c r="K36" s="150" t="s">
        <v>216</v>
      </c>
      <c r="L36" s="165">
        <v>40000</v>
      </c>
      <c r="M36" s="11"/>
      <c r="N36" s="89"/>
      <c r="O36" s="89"/>
    </row>
    <row r="37" spans="1:15" s="88" customFormat="1" ht="15.6">
      <c r="A37" s="42"/>
      <c r="B37" s="11"/>
      <c r="C37" s="11"/>
      <c r="D37" s="11"/>
      <c r="E37" s="11"/>
      <c r="F37" s="11"/>
      <c r="G37" s="11"/>
      <c r="H37" s="11"/>
      <c r="I37" s="11"/>
      <c r="J37" s="11"/>
      <c r="K37" s="11"/>
      <c r="L37" s="11"/>
      <c r="M37" s="11"/>
      <c r="N37" s="89"/>
      <c r="O37" s="89"/>
    </row>
    <row r="38" spans="1:15" s="88" customFormat="1" ht="15.6">
      <c r="A38" s="34" t="s">
        <v>217</v>
      </c>
      <c r="B38" s="11"/>
      <c r="C38" s="11"/>
      <c r="D38" s="11"/>
      <c r="E38" s="11"/>
      <c r="F38" s="11"/>
      <c r="G38" s="11"/>
      <c r="H38" s="11"/>
      <c r="I38" s="11"/>
      <c r="J38" s="11"/>
      <c r="K38" s="11"/>
      <c r="L38" s="11"/>
      <c r="M38" s="11"/>
      <c r="N38" s="89"/>
      <c r="O38" s="89"/>
    </row>
    <row r="39" spans="1:15" s="88" customFormat="1" ht="15.6">
      <c r="A39" s="42"/>
      <c r="B39" s="11"/>
      <c r="C39" s="11"/>
      <c r="D39" s="11"/>
      <c r="E39" s="11"/>
      <c r="F39" s="11"/>
      <c r="G39" s="11"/>
      <c r="H39" s="11"/>
      <c r="I39" s="11"/>
      <c r="J39" s="11"/>
      <c r="K39" s="11"/>
      <c r="L39" s="11"/>
      <c r="M39" s="11"/>
      <c r="N39" s="89"/>
      <c r="O39" s="89"/>
    </row>
    <row r="40" spans="1:15" s="88" customFormat="1" ht="15.6">
      <c r="A40" s="21" t="s">
        <v>183</v>
      </c>
      <c r="B40" s="11"/>
      <c r="C40" s="11"/>
      <c r="D40" s="11"/>
      <c r="E40" s="11"/>
      <c r="F40" s="11"/>
      <c r="G40" s="11"/>
      <c r="H40" s="11"/>
      <c r="I40" s="11"/>
      <c r="J40" s="11"/>
      <c r="K40" s="11"/>
      <c r="L40" s="11"/>
      <c r="M40" s="11"/>
      <c r="N40" s="89"/>
      <c r="O40" s="89"/>
    </row>
    <row r="41" spans="1:15" s="88" customFormat="1" ht="16.2">
      <c r="A41" s="37"/>
      <c r="B41" s="136" t="s">
        <v>8</v>
      </c>
      <c r="C41" s="37"/>
      <c r="D41" s="39"/>
      <c r="E41" s="11"/>
      <c r="F41" s="11"/>
      <c r="G41" s="11"/>
      <c r="H41" s="11"/>
      <c r="I41" s="11"/>
      <c r="J41" s="11"/>
      <c r="K41" s="11"/>
      <c r="L41" s="11"/>
      <c r="M41" s="11"/>
      <c r="N41" s="89"/>
      <c r="O41" s="89"/>
    </row>
    <row r="42" spans="1:15" s="88" customFormat="1" ht="15.6">
      <c r="A42" s="137"/>
      <c r="B42" s="7"/>
      <c r="C42" s="7"/>
      <c r="D42" s="7"/>
      <c r="E42" s="7"/>
      <c r="F42" s="7"/>
      <c r="G42" s="7"/>
      <c r="H42" s="7"/>
      <c r="I42" s="7"/>
      <c r="J42" s="7"/>
      <c r="K42" s="7"/>
      <c r="L42" s="7"/>
      <c r="M42" s="7"/>
      <c r="N42" s="89"/>
      <c r="O42" s="89"/>
    </row>
    <row r="43" spans="1:15" s="88" customFormat="1" ht="15.6">
      <c r="A43" s="137"/>
      <c r="B43" s="7"/>
      <c r="C43" s="7"/>
      <c r="D43" s="7"/>
      <c r="E43" s="7"/>
      <c r="F43" s="7"/>
      <c r="G43" s="7"/>
      <c r="H43" s="7"/>
      <c r="I43" s="7"/>
      <c r="J43" s="7"/>
      <c r="K43" s="7"/>
      <c r="L43" s="7"/>
      <c r="M43" s="7"/>
      <c r="N43" s="89"/>
      <c r="O43" s="89"/>
    </row>
    <row r="44" spans="1:15" s="88" customFormat="1" ht="15.6">
      <c r="A44" s="137"/>
      <c r="B44" s="7"/>
      <c r="C44" s="7"/>
      <c r="D44" s="7"/>
      <c r="E44" s="7"/>
      <c r="F44" s="7"/>
      <c r="G44" s="7"/>
      <c r="H44" s="7"/>
      <c r="I44" s="7"/>
      <c r="J44" s="7"/>
      <c r="K44" s="7"/>
      <c r="L44" s="7"/>
      <c r="M44" s="7"/>
      <c r="N44" s="89"/>
      <c r="O44" s="89"/>
    </row>
    <row r="45" spans="1:15" s="88" customFormat="1" ht="15.6">
      <c r="A45" s="21" t="s">
        <v>185</v>
      </c>
      <c r="B45" s="11"/>
      <c r="C45" s="11"/>
      <c r="D45" s="11"/>
      <c r="E45" s="11"/>
      <c r="F45" s="11"/>
      <c r="G45" s="11"/>
      <c r="H45" s="11"/>
      <c r="I45" s="11"/>
      <c r="J45" s="147"/>
      <c r="K45" s="150" t="s">
        <v>192</v>
      </c>
      <c r="L45" s="165">
        <v>2500</v>
      </c>
      <c r="M45" s="11"/>
      <c r="N45" s="89"/>
      <c r="O45" s="89"/>
    </row>
    <row r="46" spans="1:15" s="88" customFormat="1" ht="16.2">
      <c r="A46" s="37"/>
      <c r="B46" s="136" t="s">
        <v>8</v>
      </c>
      <c r="C46" s="37"/>
      <c r="D46" s="39"/>
      <c r="E46" s="11"/>
      <c r="F46" s="11"/>
      <c r="G46" s="11"/>
      <c r="H46" s="11"/>
      <c r="I46" s="11"/>
      <c r="J46" s="11"/>
      <c r="K46" s="11"/>
      <c r="L46" s="11"/>
      <c r="M46" s="11"/>
      <c r="N46" s="89"/>
      <c r="O46" s="89"/>
    </row>
    <row r="47" spans="1:15" s="88" customFormat="1" ht="15.6">
      <c r="A47" s="137"/>
      <c r="B47" s="7"/>
      <c r="C47" s="7"/>
      <c r="D47" s="7"/>
      <c r="E47" s="7"/>
      <c r="F47" s="7"/>
      <c r="G47" s="7"/>
      <c r="H47" s="7"/>
      <c r="I47" s="7"/>
      <c r="J47" s="7"/>
      <c r="K47" s="7"/>
      <c r="L47" s="7"/>
      <c r="M47" s="7"/>
    </row>
    <row r="48" spans="1:15" s="88" customFormat="1" ht="15.6">
      <c r="A48" s="137"/>
      <c r="B48" s="7"/>
      <c r="C48" s="7"/>
      <c r="D48" s="7"/>
      <c r="E48" s="7"/>
      <c r="F48" s="7"/>
      <c r="G48" s="7"/>
      <c r="H48" s="7"/>
      <c r="I48" s="7"/>
      <c r="J48" s="7"/>
      <c r="K48" s="7"/>
      <c r="L48" s="7"/>
      <c r="M48" s="7"/>
    </row>
    <row r="49" spans="1:13" s="88" customFormat="1" ht="15.6">
      <c r="A49" s="137"/>
      <c r="B49" s="7"/>
      <c r="C49" s="7"/>
      <c r="D49" s="7"/>
      <c r="E49" s="7"/>
      <c r="F49" s="7"/>
      <c r="G49" s="7"/>
      <c r="H49" s="7"/>
      <c r="I49" s="7"/>
      <c r="J49" s="7"/>
      <c r="K49" s="7"/>
      <c r="L49" s="7"/>
      <c r="M49" s="7"/>
    </row>
    <row r="50" spans="1:13" s="88" customFormat="1" ht="15.6">
      <c r="A50" s="137"/>
      <c r="B50" s="7"/>
      <c r="C50" s="7"/>
      <c r="D50" s="7"/>
      <c r="E50" s="7"/>
      <c r="F50" s="7"/>
      <c r="G50" s="7"/>
      <c r="H50" s="7"/>
      <c r="I50" s="7"/>
      <c r="J50" s="7"/>
      <c r="K50" s="7"/>
      <c r="L50" s="7"/>
      <c r="M50" s="7"/>
    </row>
    <row r="51" spans="1:13" s="88" customFormat="1" ht="15.6">
      <c r="A51" s="137"/>
      <c r="B51" s="7"/>
      <c r="C51" s="7"/>
      <c r="D51" s="7"/>
      <c r="E51" s="7"/>
      <c r="F51" s="7"/>
      <c r="G51" s="7"/>
      <c r="H51" s="7"/>
      <c r="I51" s="7"/>
      <c r="J51" s="7"/>
      <c r="K51" s="7"/>
      <c r="L51" s="7"/>
      <c r="M51" s="7"/>
    </row>
    <row r="52" spans="1:13" s="88" customFormat="1" ht="15.6">
      <c r="A52" s="137"/>
      <c r="B52" s="7"/>
      <c r="C52" s="7"/>
      <c r="D52" s="7"/>
      <c r="E52" s="7"/>
      <c r="F52" s="7"/>
      <c r="G52" s="7"/>
      <c r="H52" s="7"/>
      <c r="I52" s="7"/>
      <c r="J52" s="7"/>
      <c r="K52" s="7"/>
      <c r="L52" s="7"/>
      <c r="M52" s="7"/>
    </row>
    <row r="53" spans="1:13" s="88" customFormat="1" ht="15.6">
      <c r="A53" s="137"/>
      <c r="B53" s="7"/>
      <c r="C53" s="7"/>
      <c r="D53" s="7"/>
      <c r="E53" s="7"/>
      <c r="F53" s="7"/>
      <c r="G53" s="7"/>
      <c r="H53" s="7"/>
      <c r="I53" s="7"/>
      <c r="J53" s="7"/>
      <c r="K53" s="7"/>
      <c r="L53" s="7"/>
      <c r="M53" s="7"/>
    </row>
    <row r="54" spans="1:13" s="88" customFormat="1" ht="15.6">
      <c r="A54" s="137"/>
      <c r="B54" s="7"/>
      <c r="C54" s="7"/>
      <c r="D54" s="7"/>
      <c r="E54" s="7"/>
      <c r="F54" s="7"/>
      <c r="G54" s="7"/>
      <c r="H54" s="7"/>
      <c r="I54" s="7"/>
      <c r="J54" s="7"/>
      <c r="K54" s="7"/>
      <c r="L54" s="7"/>
      <c r="M54" s="7"/>
    </row>
    <row r="55" spans="1:13" s="88" customFormat="1" ht="15.6">
      <c r="A55" s="137"/>
      <c r="B55" s="7"/>
      <c r="C55" s="7"/>
      <c r="D55" s="7"/>
      <c r="E55" s="7"/>
      <c r="F55" s="7"/>
      <c r="G55" s="7"/>
      <c r="H55" s="7"/>
      <c r="I55" s="7"/>
      <c r="J55" s="7"/>
      <c r="K55" s="7"/>
      <c r="L55" s="7"/>
      <c r="M55" s="7"/>
    </row>
    <row r="56" spans="1:13" s="88" customFormat="1" ht="15.6">
      <c r="C56" s="1"/>
    </row>
    <row r="57" spans="1:13" s="88" customFormat="1" ht="15.6">
      <c r="C57" s="1"/>
      <c r="F57" s="190"/>
    </row>
    <row r="58" spans="1:13" s="88" customFormat="1" ht="15.6"/>
    <row r="59" spans="1:13" s="88" customFormat="1" ht="15.6"/>
    <row r="60" spans="1:13" s="88" customFormat="1" ht="15.6"/>
    <row r="61" spans="1:13" s="88" customFormat="1" ht="15.6"/>
    <row r="62" spans="1:13" s="88" customFormat="1" ht="15.6"/>
    <row r="63" spans="1:13" s="88" customFormat="1" ht="15.6"/>
  </sheetData>
  <mergeCells count="5">
    <mergeCell ref="A7:M9"/>
    <mergeCell ref="A16:M18"/>
    <mergeCell ref="A21:M23"/>
    <mergeCell ref="A24:M25"/>
    <mergeCell ref="A29:M3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C3765-46F4-4A78-A040-03981C92FCA5}">
  <dimension ref="A1:M41"/>
  <sheetViews>
    <sheetView zoomScaleNormal="100" workbookViewId="0"/>
  </sheetViews>
  <sheetFormatPr defaultRowHeight="14.4"/>
  <cols>
    <col min="2" max="7" width="11.6640625" customWidth="1"/>
    <col min="10" max="10" width="12.6640625" customWidth="1"/>
    <col min="11" max="11" width="6.5546875" customWidth="1"/>
    <col min="13" max="13" width="23.33203125" customWidth="1"/>
  </cols>
  <sheetData>
    <row r="1" spans="1:13" ht="18">
      <c r="A1" s="51" t="s">
        <v>195</v>
      </c>
      <c r="B1" s="52"/>
      <c r="C1" s="37" t="s">
        <v>78</v>
      </c>
      <c r="D1" s="52"/>
      <c r="E1" s="52"/>
      <c r="F1" s="52"/>
      <c r="G1" s="52"/>
      <c r="H1" s="52"/>
      <c r="I1" s="52"/>
      <c r="J1" s="52"/>
      <c r="K1" s="52"/>
      <c r="L1" s="52"/>
      <c r="M1" s="52"/>
    </row>
    <row r="2" spans="1:13" s="88" customFormat="1" ht="16.2">
      <c r="A2" s="20"/>
      <c r="B2" s="11"/>
      <c r="C2" s="11"/>
      <c r="D2" s="11"/>
      <c r="E2" s="11"/>
      <c r="F2" s="11"/>
      <c r="G2" s="11"/>
      <c r="H2" s="37"/>
      <c r="I2" s="39"/>
      <c r="J2" s="39"/>
      <c r="K2" s="39"/>
      <c r="L2" s="39"/>
      <c r="M2" s="52"/>
    </row>
    <row r="3" spans="1:13" s="88" customFormat="1" ht="31.95" customHeight="1">
      <c r="A3" s="192" t="s">
        <v>196</v>
      </c>
      <c r="B3" s="192"/>
      <c r="C3" s="192"/>
      <c r="D3" s="192"/>
      <c r="E3" s="192"/>
      <c r="F3" s="192"/>
      <c r="G3" s="192"/>
      <c r="H3" s="192"/>
      <c r="I3" s="192"/>
      <c r="J3" s="192"/>
      <c r="K3" s="192"/>
      <c r="L3" s="192"/>
      <c r="M3" s="192"/>
    </row>
    <row r="4" spans="1:13" s="88" customFormat="1" ht="16.2">
      <c r="A4" s="20"/>
      <c r="B4" s="11"/>
      <c r="C4" s="11"/>
      <c r="D4" s="11"/>
      <c r="E4" s="11"/>
      <c r="F4" s="11"/>
      <c r="G4" s="11"/>
      <c r="H4" s="37"/>
      <c r="I4" s="39"/>
      <c r="J4" s="39"/>
      <c r="K4" s="39"/>
      <c r="L4" s="39"/>
      <c r="M4" s="52"/>
    </row>
    <row r="5" spans="1:13" s="88" customFormat="1" ht="16.2">
      <c r="A5" s="41" t="s">
        <v>265</v>
      </c>
      <c r="B5" s="11"/>
      <c r="C5" s="11"/>
      <c r="D5" s="11"/>
      <c r="E5" s="11"/>
      <c r="F5" s="11"/>
      <c r="G5" s="11"/>
      <c r="H5" s="166"/>
      <c r="I5" s="150" t="s">
        <v>199</v>
      </c>
      <c r="J5" s="167">
        <v>20000000</v>
      </c>
      <c r="K5" s="59"/>
      <c r="L5" s="59"/>
      <c r="M5" s="139"/>
    </row>
    <row r="6" spans="1:13" s="88" customFormat="1" ht="16.2">
      <c r="A6" s="41" t="s">
        <v>266</v>
      </c>
      <c r="B6" s="11"/>
      <c r="C6" s="11"/>
      <c r="D6" s="11"/>
      <c r="E6" s="11"/>
      <c r="F6" s="11"/>
      <c r="G6" s="11"/>
      <c r="H6" s="166"/>
      <c r="I6" s="150" t="s">
        <v>200</v>
      </c>
      <c r="J6" s="167">
        <v>150000000</v>
      </c>
      <c r="K6" s="59"/>
      <c r="L6" s="59"/>
      <c r="M6" s="139"/>
    </row>
    <row r="7" spans="1:13" s="88" customFormat="1" ht="16.2">
      <c r="A7" s="41" t="s">
        <v>267</v>
      </c>
      <c r="B7" s="11"/>
      <c r="C7" s="11"/>
      <c r="D7" s="11"/>
      <c r="E7" s="11"/>
      <c r="F7" s="11"/>
      <c r="G7" s="11"/>
      <c r="H7" s="166"/>
      <c r="I7" s="150" t="s">
        <v>201</v>
      </c>
      <c r="J7" s="168">
        <v>0.8</v>
      </c>
      <c r="K7" s="148" t="s">
        <v>203</v>
      </c>
      <c r="L7" s="168">
        <v>0.1</v>
      </c>
      <c r="M7" s="169" t="s">
        <v>244</v>
      </c>
    </row>
    <row r="8" spans="1:13" s="88" customFormat="1" ht="16.2">
      <c r="A8" s="41" t="s">
        <v>268</v>
      </c>
      <c r="B8" s="11"/>
      <c r="C8" s="11"/>
      <c r="D8" s="11"/>
      <c r="E8" s="11"/>
      <c r="F8" s="11"/>
      <c r="G8" s="11"/>
      <c r="H8" s="166"/>
      <c r="I8" s="150" t="s">
        <v>202</v>
      </c>
      <c r="J8" s="168">
        <v>0.5</v>
      </c>
      <c r="K8" s="169" t="s">
        <v>245</v>
      </c>
      <c r="L8" s="150"/>
      <c r="M8" s="150"/>
    </row>
    <row r="9" spans="1:13" s="88" customFormat="1" ht="16.2">
      <c r="A9" s="41"/>
      <c r="B9" s="11"/>
      <c r="C9" s="11"/>
      <c r="D9" s="11"/>
      <c r="E9" s="11"/>
      <c r="F9" s="11"/>
      <c r="G9" s="11"/>
      <c r="H9" s="37"/>
      <c r="I9" s="39"/>
      <c r="J9" s="39"/>
      <c r="K9" s="39"/>
      <c r="L9" s="39"/>
      <c r="M9" s="52"/>
    </row>
    <row r="10" spans="1:13" s="88" customFormat="1" ht="16.2">
      <c r="A10" s="34" t="s">
        <v>269</v>
      </c>
      <c r="B10" s="11"/>
      <c r="C10" s="11"/>
      <c r="D10" s="11"/>
      <c r="E10" s="11"/>
      <c r="F10" s="11"/>
      <c r="G10" s="11"/>
      <c r="H10" s="37"/>
      <c r="I10" s="39"/>
      <c r="J10" s="39"/>
      <c r="K10" s="39"/>
      <c r="L10" s="39"/>
      <c r="M10" s="52"/>
    </row>
    <row r="11" spans="1:13" s="88" customFormat="1" ht="16.2">
      <c r="A11" s="37"/>
      <c r="B11" s="85" t="s">
        <v>8</v>
      </c>
      <c r="C11" s="37"/>
      <c r="D11" s="39"/>
      <c r="E11" s="39"/>
      <c r="F11" s="11"/>
      <c r="G11" s="11"/>
      <c r="H11" s="11"/>
      <c r="I11" s="11"/>
      <c r="J11" s="39"/>
      <c r="K11" s="39"/>
      <c r="L11" s="39"/>
      <c r="M11" s="52"/>
    </row>
    <row r="12" spans="1:13" s="88" customFormat="1" ht="16.2">
      <c r="A12" s="10"/>
      <c r="B12" s="7"/>
      <c r="C12" s="7"/>
      <c r="D12" s="7"/>
      <c r="E12" s="7"/>
      <c r="F12" s="7"/>
      <c r="G12" s="7"/>
      <c r="H12" s="138"/>
      <c r="I12" s="5"/>
      <c r="J12" s="5"/>
      <c r="K12" s="5"/>
      <c r="L12" s="5"/>
      <c r="M12" s="7"/>
    </row>
    <row r="13" spans="1:13" s="88" customFormat="1" ht="16.2">
      <c r="A13" s="10"/>
      <c r="B13" s="7"/>
      <c r="C13" s="7"/>
      <c r="D13" s="7"/>
      <c r="E13" s="7"/>
      <c r="F13" s="7"/>
      <c r="G13" s="7"/>
      <c r="H13" s="138"/>
      <c r="I13" s="5"/>
      <c r="J13" s="5"/>
      <c r="K13" s="5"/>
      <c r="L13" s="5"/>
      <c r="M13" s="7"/>
    </row>
    <row r="14" spans="1:13" s="88" customFormat="1" ht="15.6">
      <c r="A14" s="7"/>
      <c r="B14" s="7"/>
      <c r="C14" s="7"/>
      <c r="D14" s="7"/>
      <c r="E14" s="7"/>
      <c r="F14" s="7"/>
      <c r="G14" s="7"/>
      <c r="H14" s="7"/>
      <c r="I14" s="7"/>
      <c r="J14" s="7"/>
      <c r="K14" s="7"/>
      <c r="L14" s="7"/>
      <c r="M14" s="7"/>
    </row>
    <row r="15" spans="1:13" s="88" customFormat="1" ht="16.2">
      <c r="A15" s="34" t="s">
        <v>270</v>
      </c>
      <c r="B15" s="11"/>
      <c r="C15" s="11"/>
      <c r="D15" s="11"/>
      <c r="E15" s="11"/>
      <c r="F15" s="11"/>
      <c r="G15" s="11"/>
      <c r="H15" s="37"/>
      <c r="I15" s="39"/>
      <c r="J15" s="39"/>
      <c r="K15" s="39"/>
      <c r="L15" s="39"/>
      <c r="M15" s="52"/>
    </row>
    <row r="16" spans="1:13" s="88" customFormat="1" ht="16.2">
      <c r="A16" s="37"/>
      <c r="B16" s="85" t="s">
        <v>8</v>
      </c>
      <c r="C16" s="37"/>
      <c r="D16" s="39"/>
      <c r="E16" s="39"/>
      <c r="F16" s="11"/>
      <c r="G16" s="11"/>
      <c r="H16" s="11"/>
      <c r="I16" s="11"/>
      <c r="J16" s="39"/>
      <c r="K16" s="39"/>
      <c r="L16" s="39"/>
      <c r="M16" s="52"/>
    </row>
    <row r="17" spans="1:13" s="88" customFormat="1" ht="16.2">
      <c r="A17" s="10"/>
      <c r="B17" s="7"/>
      <c r="C17" s="7"/>
      <c r="D17" s="7"/>
      <c r="E17" s="7"/>
      <c r="F17" s="7"/>
      <c r="G17" s="7"/>
      <c r="H17" s="138"/>
      <c r="I17" s="5"/>
      <c r="J17" s="5"/>
      <c r="K17" s="5"/>
      <c r="L17" s="5"/>
      <c r="M17" s="7"/>
    </row>
    <row r="18" spans="1:13" s="88" customFormat="1" ht="16.2">
      <c r="A18" s="10"/>
      <c r="B18" s="7"/>
      <c r="C18" s="7"/>
      <c r="D18" s="7"/>
      <c r="E18" s="7"/>
      <c r="F18" s="7"/>
      <c r="G18" s="7"/>
      <c r="H18" s="138"/>
      <c r="I18" s="5"/>
      <c r="J18" s="5"/>
      <c r="K18" s="5"/>
      <c r="L18" s="5"/>
      <c r="M18" s="7"/>
    </row>
    <row r="19" spans="1:13" s="88" customFormat="1" ht="15.6">
      <c r="A19" s="7"/>
      <c r="B19" s="7"/>
      <c r="C19" s="7"/>
      <c r="D19" s="7"/>
      <c r="E19" s="7"/>
      <c r="F19" s="7"/>
      <c r="G19" s="7"/>
      <c r="H19" s="7"/>
      <c r="I19" s="7"/>
      <c r="J19" s="7"/>
      <c r="K19" s="7"/>
      <c r="L19" s="7"/>
      <c r="M19" s="7"/>
    </row>
    <row r="20" spans="1:13" s="88" customFormat="1" ht="16.2">
      <c r="A20" s="34" t="s">
        <v>271</v>
      </c>
      <c r="B20" s="11"/>
      <c r="C20" s="11"/>
      <c r="D20" s="11"/>
      <c r="E20" s="11"/>
      <c r="F20" s="11"/>
      <c r="G20" s="11"/>
      <c r="H20" s="37"/>
      <c r="I20" s="39"/>
      <c r="J20" s="39"/>
      <c r="K20" s="39"/>
      <c r="L20" s="39"/>
      <c r="M20" s="52"/>
    </row>
    <row r="21" spans="1:13" s="88" customFormat="1" ht="16.2">
      <c r="A21" s="37"/>
      <c r="B21" s="85" t="s">
        <v>8</v>
      </c>
      <c r="C21" s="37"/>
      <c r="D21" s="39"/>
      <c r="E21" s="39"/>
      <c r="F21" s="11"/>
      <c r="G21" s="11"/>
      <c r="H21" s="11"/>
      <c r="I21" s="11"/>
      <c r="J21" s="39"/>
      <c r="K21" s="39"/>
      <c r="L21" s="39"/>
      <c r="M21" s="52"/>
    </row>
    <row r="22" spans="1:13" s="88" customFormat="1" ht="16.2">
      <c r="A22" s="10"/>
      <c r="B22" s="7"/>
      <c r="C22" s="7"/>
      <c r="D22" s="7"/>
      <c r="E22" s="7"/>
      <c r="F22" s="7"/>
      <c r="G22" s="7"/>
      <c r="H22" s="138"/>
      <c r="I22" s="5"/>
      <c r="J22" s="5"/>
      <c r="K22" s="5"/>
      <c r="L22" s="5"/>
      <c r="M22" s="7"/>
    </row>
    <row r="23" spans="1:13" s="88" customFormat="1" ht="16.2">
      <c r="A23" s="10"/>
      <c r="B23" s="7"/>
      <c r="C23" s="7"/>
      <c r="D23" s="7"/>
      <c r="E23" s="7"/>
      <c r="F23" s="7"/>
      <c r="G23" s="7"/>
      <c r="H23" s="138"/>
      <c r="I23" s="5"/>
      <c r="J23" s="5"/>
      <c r="K23" s="5"/>
      <c r="L23" s="5"/>
      <c r="M23" s="7"/>
    </row>
    <row r="24" spans="1:13" s="88" customFormat="1" ht="15.6">
      <c r="A24" s="7"/>
      <c r="B24" s="7"/>
      <c r="C24" s="7"/>
      <c r="D24" s="7"/>
      <c r="E24" s="7"/>
      <c r="F24" s="7"/>
      <c r="G24" s="7"/>
      <c r="H24" s="7"/>
      <c r="I24" s="7"/>
      <c r="J24" s="7"/>
      <c r="K24" s="7"/>
      <c r="L24" s="7"/>
      <c r="M24" s="7"/>
    </row>
    <row r="25" spans="1:13" s="88" customFormat="1" ht="16.2">
      <c r="A25" s="34" t="s">
        <v>272</v>
      </c>
      <c r="B25" s="11"/>
      <c r="C25" s="11"/>
      <c r="D25" s="11"/>
      <c r="E25" s="11"/>
      <c r="F25" s="11"/>
      <c r="G25" s="11"/>
      <c r="H25" s="37"/>
      <c r="I25" s="39"/>
      <c r="J25" s="39"/>
      <c r="K25" s="39"/>
      <c r="L25" s="39"/>
      <c r="M25" s="52"/>
    </row>
    <row r="26" spans="1:13" s="88" customFormat="1" ht="16.2">
      <c r="A26" s="37"/>
      <c r="B26" s="85" t="s">
        <v>8</v>
      </c>
      <c r="C26" s="37"/>
      <c r="D26" s="39"/>
      <c r="E26" s="39"/>
      <c r="F26" s="11"/>
      <c r="G26" s="11"/>
      <c r="H26" s="11"/>
      <c r="I26" s="11"/>
      <c r="J26" s="39"/>
      <c r="K26" s="39"/>
      <c r="L26" s="39"/>
      <c r="M26" s="52"/>
    </row>
    <row r="27" spans="1:13" s="88" customFormat="1" ht="16.2">
      <c r="A27" s="10"/>
      <c r="B27" s="7"/>
      <c r="C27" s="7"/>
      <c r="D27" s="7"/>
      <c r="E27" s="7"/>
      <c r="F27" s="7"/>
      <c r="G27" s="7"/>
      <c r="H27" s="138"/>
      <c r="I27" s="5"/>
      <c r="J27" s="5"/>
      <c r="K27" s="5"/>
      <c r="L27" s="5"/>
      <c r="M27" s="7"/>
    </row>
    <row r="28" spans="1:13" s="88" customFormat="1" ht="16.2">
      <c r="A28" s="10"/>
      <c r="B28" s="7"/>
      <c r="C28" s="7"/>
      <c r="D28" s="7"/>
      <c r="E28" s="7"/>
      <c r="F28" s="7"/>
      <c r="G28" s="7"/>
      <c r="H28" s="138"/>
      <c r="I28" s="5"/>
      <c r="J28" s="5"/>
      <c r="K28" s="5"/>
      <c r="L28" s="5"/>
      <c r="M28" s="7"/>
    </row>
    <row r="29" spans="1:13" s="88" customFormat="1" ht="15.6">
      <c r="A29" s="7"/>
      <c r="B29" s="7"/>
      <c r="C29" s="7"/>
      <c r="D29" s="7"/>
      <c r="E29" s="7"/>
      <c r="F29" s="7"/>
      <c r="G29" s="7"/>
      <c r="H29" s="7"/>
      <c r="I29" s="7"/>
      <c r="J29" s="7"/>
      <c r="K29" s="7"/>
      <c r="L29" s="7"/>
      <c r="M29" s="7"/>
    </row>
    <row r="30" spans="1:13" s="88" customFormat="1" ht="15.6">
      <c r="A30" s="192" t="s">
        <v>197</v>
      </c>
      <c r="B30" s="192"/>
      <c r="C30" s="192"/>
      <c r="D30" s="192"/>
      <c r="E30" s="192"/>
      <c r="F30" s="192"/>
      <c r="G30" s="192"/>
      <c r="H30" s="192"/>
      <c r="I30" s="192"/>
      <c r="J30" s="192"/>
      <c r="K30" s="192"/>
      <c r="L30" s="192"/>
      <c r="M30" s="192"/>
    </row>
    <row r="31" spans="1:13" s="88" customFormat="1" ht="16.2">
      <c r="A31" s="20"/>
      <c r="B31" s="11"/>
      <c r="C31" s="11"/>
      <c r="D31" s="11"/>
      <c r="E31" s="11"/>
      <c r="F31" s="11"/>
      <c r="G31" s="11"/>
      <c r="H31" s="37"/>
      <c r="I31" s="39"/>
      <c r="J31" s="39"/>
      <c r="K31" s="39"/>
      <c r="L31" s="39"/>
      <c r="M31" s="52"/>
    </row>
    <row r="32" spans="1:13" s="88" customFormat="1" ht="16.2">
      <c r="A32" s="20" t="s">
        <v>198</v>
      </c>
      <c r="B32" s="11"/>
      <c r="C32" s="11"/>
      <c r="D32" s="11"/>
      <c r="E32" s="11"/>
      <c r="F32" s="11"/>
      <c r="G32" s="11"/>
      <c r="H32" s="37"/>
      <c r="I32" s="39"/>
      <c r="J32" s="39"/>
      <c r="K32" s="39"/>
      <c r="L32" s="39"/>
      <c r="M32" s="52"/>
    </row>
    <row r="33" spans="1:13" s="88" customFormat="1" ht="16.2">
      <c r="A33" s="20"/>
      <c r="B33" s="11"/>
      <c r="C33" s="11"/>
      <c r="D33" s="11"/>
      <c r="E33" s="11"/>
      <c r="F33" s="11"/>
      <c r="G33" s="11"/>
      <c r="H33" s="37"/>
      <c r="I33" s="39"/>
      <c r="J33" s="39"/>
      <c r="K33" s="39"/>
      <c r="L33" s="39"/>
      <c r="M33" s="52"/>
    </row>
    <row r="34" spans="1:13" s="88" customFormat="1" ht="16.2">
      <c r="A34" s="34" t="s">
        <v>273</v>
      </c>
      <c r="B34" s="11"/>
      <c r="C34" s="37"/>
      <c r="D34" s="11"/>
      <c r="E34" s="11"/>
      <c r="F34" s="11"/>
      <c r="G34" s="11"/>
      <c r="H34" s="37"/>
      <c r="I34" s="39"/>
      <c r="J34" s="39"/>
      <c r="K34" s="39"/>
      <c r="L34" s="39"/>
      <c r="M34" s="52"/>
    </row>
    <row r="35" spans="1:13" s="88" customFormat="1" ht="16.2">
      <c r="A35" s="37"/>
      <c r="B35" s="85" t="s">
        <v>8</v>
      </c>
      <c r="C35" s="170"/>
      <c r="D35" s="39"/>
      <c r="E35" s="39"/>
      <c r="F35" s="11"/>
      <c r="G35" s="11"/>
      <c r="H35" s="11"/>
      <c r="I35" s="11"/>
      <c r="J35" s="39"/>
      <c r="K35" s="39"/>
      <c r="L35" s="39"/>
      <c r="M35" s="52"/>
    </row>
    <row r="36" spans="1:13" s="88" customFormat="1" ht="16.2">
      <c r="A36" s="10"/>
      <c r="B36" s="7"/>
      <c r="C36" s="7"/>
      <c r="D36" s="7"/>
      <c r="E36" s="7"/>
      <c r="F36" s="7"/>
      <c r="G36" s="7"/>
      <c r="H36" s="138"/>
      <c r="I36" s="5"/>
      <c r="J36" s="5"/>
      <c r="K36" s="5"/>
      <c r="L36" s="5"/>
      <c r="M36" s="7"/>
    </row>
    <row r="37" spans="1:13" s="88" customFormat="1" ht="16.2">
      <c r="A37" s="10"/>
      <c r="B37" s="7"/>
      <c r="C37" s="7"/>
      <c r="D37" s="7"/>
      <c r="E37" s="7"/>
      <c r="F37" s="7"/>
      <c r="G37" s="7"/>
      <c r="H37" s="138"/>
      <c r="I37" s="5"/>
      <c r="J37" s="5"/>
      <c r="K37" s="5"/>
      <c r="L37" s="5"/>
      <c r="M37" s="7"/>
    </row>
    <row r="38" spans="1:13" s="88" customFormat="1" ht="15.6">
      <c r="A38" s="7"/>
      <c r="B38" s="7"/>
      <c r="C38" s="7"/>
      <c r="D38" s="7"/>
      <c r="E38" s="7"/>
      <c r="F38" s="7"/>
      <c r="G38" s="7"/>
      <c r="H38" s="7"/>
      <c r="I38" s="7"/>
      <c r="J38" s="7"/>
      <c r="K38" s="7"/>
      <c r="L38" s="7"/>
      <c r="M38" s="7"/>
    </row>
    <row r="39" spans="1:13" s="88" customFormat="1" ht="16.2">
      <c r="A39" s="10"/>
      <c r="B39" s="7"/>
      <c r="C39" s="7"/>
      <c r="D39" s="7"/>
      <c r="E39" s="7"/>
      <c r="F39" s="7"/>
      <c r="G39" s="7"/>
      <c r="H39" s="138"/>
      <c r="I39" s="5"/>
      <c r="J39" s="5"/>
      <c r="K39" s="5"/>
      <c r="L39" s="5"/>
      <c r="M39" s="7"/>
    </row>
    <row r="40" spans="1:13" ht="16.2">
      <c r="A40" s="10"/>
      <c r="B40" s="7"/>
      <c r="C40" s="7"/>
      <c r="D40" s="7"/>
      <c r="E40" s="7"/>
      <c r="F40" s="7"/>
      <c r="G40" s="7"/>
      <c r="H40" s="138"/>
      <c r="I40" s="5"/>
      <c r="J40" s="5"/>
      <c r="K40" s="5"/>
      <c r="L40" s="5"/>
      <c r="M40" s="7"/>
    </row>
    <row r="41" spans="1:13" ht="15.6">
      <c r="A41" s="7"/>
      <c r="B41" s="7"/>
      <c r="C41" s="7"/>
      <c r="D41" s="7"/>
      <c r="E41" s="7"/>
      <c r="F41" s="7"/>
      <c r="G41" s="7"/>
      <c r="H41" s="7"/>
      <c r="I41" s="7"/>
      <c r="J41" s="7"/>
      <c r="K41" s="7"/>
      <c r="L41" s="7"/>
      <c r="M41" s="7"/>
    </row>
  </sheetData>
  <mergeCells count="2">
    <mergeCell ref="A3:M3"/>
    <mergeCell ref="A30:M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2574-328C-4A26-B136-91E1FDB911DA}">
  <dimension ref="A1:M1"/>
  <sheetViews>
    <sheetView zoomScaleNormal="100" workbookViewId="0"/>
  </sheetViews>
  <sheetFormatPr defaultColWidth="8.88671875" defaultRowHeight="13.8"/>
  <cols>
    <col min="1" max="16384" width="8.88671875" style="9"/>
  </cols>
  <sheetData>
    <row r="1" spans="1:13" ht="18">
      <c r="A1" s="51" t="s">
        <v>102</v>
      </c>
      <c r="B1" s="52"/>
      <c r="C1" s="71" t="s">
        <v>103</v>
      </c>
      <c r="D1" s="69"/>
      <c r="E1" s="69"/>
      <c r="F1" s="69"/>
      <c r="G1" s="69"/>
      <c r="H1" s="69"/>
      <c r="I1" s="69"/>
      <c r="J1" s="69"/>
      <c r="K1" s="69"/>
      <c r="L1" s="70"/>
      <c r="M1" s="7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5B0E-E296-486C-BDA7-9F8836DDC5D9}">
  <dimension ref="A1:Y177"/>
  <sheetViews>
    <sheetView zoomScaleNormal="100" workbookViewId="0"/>
  </sheetViews>
  <sheetFormatPr defaultColWidth="9.109375" defaultRowHeight="15.6"/>
  <cols>
    <col min="1" max="1" width="10.33203125" style="19" customWidth="1"/>
    <col min="2" max="11" width="12.33203125" style="19" customWidth="1"/>
    <col min="12" max="12" width="12.88671875" style="19" customWidth="1"/>
    <col min="13" max="13" width="9.6640625" style="19" customWidth="1"/>
    <col min="14" max="14" width="8.88671875" style="19" customWidth="1"/>
    <col min="15" max="15" width="12.33203125" style="19" customWidth="1"/>
    <col min="16" max="17" width="8.88671875" style="19" customWidth="1"/>
    <col min="18" max="18" width="10.5546875" style="19" customWidth="1"/>
    <col min="19" max="19" width="10.6640625" style="19" customWidth="1"/>
    <col min="20" max="21" width="8.88671875" style="19" customWidth="1"/>
    <col min="22" max="23" width="9.109375" style="19" bestFit="1"/>
    <col min="24" max="25" width="11.5546875" style="19" bestFit="1" customWidth="1"/>
    <col min="26" max="16384" width="9.109375" style="19"/>
  </cols>
  <sheetData>
    <row r="1" spans="1:25" ht="15.75" customHeight="1">
      <c r="A1" s="49" t="s">
        <v>67</v>
      </c>
      <c r="B1" s="11"/>
      <c r="C1" s="71" t="s">
        <v>43</v>
      </c>
      <c r="D1" s="47"/>
      <c r="E1" s="47"/>
      <c r="F1" s="47"/>
      <c r="G1" s="47"/>
      <c r="H1" s="47"/>
      <c r="I1" s="11"/>
      <c r="J1" s="11"/>
      <c r="K1" s="11"/>
      <c r="L1" s="11"/>
      <c r="M1" s="40"/>
      <c r="N1" s="40"/>
      <c r="O1" s="40"/>
      <c r="P1" s="40"/>
      <c r="Q1" s="40"/>
      <c r="R1" s="40"/>
      <c r="S1" s="40"/>
      <c r="T1" s="40"/>
      <c r="U1" s="40"/>
      <c r="V1" s="40"/>
      <c r="W1" s="40"/>
      <c r="X1" s="40"/>
      <c r="Y1" s="43"/>
    </row>
    <row r="2" spans="1:25" ht="15.75" customHeight="1">
      <c r="A2" s="49"/>
      <c r="B2" s="11"/>
      <c r="C2" s="71" t="s">
        <v>44</v>
      </c>
      <c r="D2" s="48"/>
      <c r="E2" s="48"/>
      <c r="F2" s="48"/>
      <c r="G2" s="48"/>
      <c r="H2" s="48"/>
      <c r="I2" s="24"/>
      <c r="J2" s="24"/>
      <c r="K2" s="24"/>
      <c r="L2" s="24"/>
      <c r="M2" s="40"/>
      <c r="N2" s="40"/>
      <c r="O2" s="40"/>
      <c r="P2" s="40"/>
      <c r="Q2" s="40"/>
      <c r="R2" s="40"/>
      <c r="S2" s="40"/>
      <c r="T2" s="40"/>
      <c r="U2" s="40"/>
      <c r="V2" s="40"/>
      <c r="W2" s="40"/>
      <c r="X2" s="40"/>
      <c r="Y2" s="43"/>
    </row>
    <row r="3" spans="1:25" ht="15.75" customHeight="1">
      <c r="A3" s="72"/>
      <c r="G3" s="73"/>
      <c r="H3" s="73"/>
      <c r="I3" s="38"/>
      <c r="J3" s="38"/>
      <c r="K3" s="38"/>
      <c r="L3" s="38"/>
    </row>
    <row r="4" spans="1:25">
      <c r="A4" s="72" t="s">
        <v>115</v>
      </c>
      <c r="G4" s="19" t="s">
        <v>45</v>
      </c>
      <c r="M4" s="19" t="s">
        <v>46</v>
      </c>
    </row>
    <row r="5" spans="1:25" ht="16.2">
      <c r="A5" s="73"/>
      <c r="Q5" s="19" t="s">
        <v>47</v>
      </c>
    </row>
    <row r="6" spans="1:25" ht="37.5" customHeight="1">
      <c r="A6" s="74" t="s">
        <v>0</v>
      </c>
      <c r="B6" s="74" t="s">
        <v>48</v>
      </c>
      <c r="C6" s="74" t="s">
        <v>49</v>
      </c>
      <c r="D6" s="75" t="s">
        <v>50</v>
      </c>
      <c r="E6" s="76"/>
      <c r="G6" s="19" t="s">
        <v>51</v>
      </c>
      <c r="H6" s="19" t="s">
        <v>52</v>
      </c>
      <c r="I6" s="77" t="s">
        <v>53</v>
      </c>
      <c r="J6" s="19" t="s">
        <v>54</v>
      </c>
      <c r="K6" s="19" t="s">
        <v>55</v>
      </c>
      <c r="O6" s="77" t="s">
        <v>56</v>
      </c>
    </row>
    <row r="7" spans="1:25">
      <c r="A7" s="19">
        <v>2016</v>
      </c>
      <c r="B7" s="19">
        <v>0</v>
      </c>
      <c r="C7" s="19">
        <v>12</v>
      </c>
      <c r="D7" s="19">
        <v>2700</v>
      </c>
      <c r="E7" s="78"/>
      <c r="G7" s="19">
        <f t="shared" ref="G7:G42" si="0">1-EXP(-B7/H$44)</f>
        <v>0</v>
      </c>
      <c r="H7" s="19">
        <f t="shared" ref="H7:H42" si="1">1-EXP(-C7/H$44)</f>
        <v>0.27424109037378497</v>
      </c>
      <c r="I7" s="19">
        <f>VLOOKUP(A7,A$47:B$54,2)</f>
        <v>16000</v>
      </c>
      <c r="J7" s="19">
        <f t="shared" ref="J7:J42" si="2">I7*H$45*(H7-G7)</f>
        <v>2416.1057328829684</v>
      </c>
      <c r="K7" s="19">
        <f t="shared" ref="K7:K42" si="3">D7*LN(J7)-J7</f>
        <v>18616.657535727572</v>
      </c>
      <c r="M7" s="19">
        <f t="shared" ref="M7:M42" si="4">(D7-J7)^2/J7</f>
        <v>33.357792999293558</v>
      </c>
      <c r="O7" s="19">
        <f>(D7-J7)/SQRT(M$44*J7)</f>
        <v>0.32849745001643932</v>
      </c>
    </row>
    <row r="8" spans="1:25" ht="15.75" customHeight="1">
      <c r="A8" s="19">
        <v>2016</v>
      </c>
      <c r="B8" s="19">
        <v>12</v>
      </c>
      <c r="C8" s="19">
        <v>24</v>
      </c>
      <c r="D8" s="19">
        <v>1900</v>
      </c>
      <c r="E8" s="78"/>
      <c r="G8" s="19">
        <f t="shared" si="0"/>
        <v>0.27424109037378497</v>
      </c>
      <c r="H8" s="19">
        <f t="shared" si="1"/>
        <v>0.47327400509816753</v>
      </c>
      <c r="I8" s="19">
        <f t="shared" ref="I8:I42" si="5">VLOOKUP(A8,A$47:B$54,2)</f>
        <v>16000</v>
      </c>
      <c r="J8" s="19">
        <f t="shared" si="2"/>
        <v>1753.510262238791</v>
      </c>
      <c r="K8" s="19">
        <f t="shared" si="3"/>
        <v>12438.302089551131</v>
      </c>
      <c r="M8" s="19">
        <f t="shared" si="4"/>
        <v>12.23787720634707</v>
      </c>
      <c r="O8" s="19">
        <f t="shared" ref="O8:O42" si="6">(D8-J8)/SQRT(M$44*J8)</f>
        <v>0.19896944731935656</v>
      </c>
    </row>
    <row r="9" spans="1:25">
      <c r="A9" s="19">
        <v>2016</v>
      </c>
      <c r="B9" s="19">
        <v>24</v>
      </c>
      <c r="C9" s="19">
        <v>36</v>
      </c>
      <c r="D9" s="19">
        <v>1300</v>
      </c>
      <c r="E9" s="78"/>
      <c r="G9" s="19">
        <f t="shared" si="0"/>
        <v>0.47327400509816753</v>
      </c>
      <c r="H9" s="19">
        <f t="shared" si="1"/>
        <v>0.61772391626826273</v>
      </c>
      <c r="I9" s="19">
        <f t="shared" si="5"/>
        <v>16000</v>
      </c>
      <c r="J9" s="19">
        <f t="shared" si="2"/>
        <v>1272.6256959408022</v>
      </c>
      <c r="K9" s="19">
        <f t="shared" si="3"/>
        <v>8020.863083025517</v>
      </c>
      <c r="M9" s="19">
        <f t="shared" si="4"/>
        <v>0.58882397637857442</v>
      </c>
      <c r="O9" s="19">
        <f t="shared" si="6"/>
        <v>4.3644155140246645E-2</v>
      </c>
    </row>
    <row r="10" spans="1:25">
      <c r="A10" s="19">
        <v>2016</v>
      </c>
      <c r="B10" s="19">
        <v>36</v>
      </c>
      <c r="C10" s="19">
        <v>48</v>
      </c>
      <c r="D10" s="19">
        <v>600</v>
      </c>
      <c r="E10" s="78"/>
      <c r="G10" s="19">
        <f t="shared" si="0"/>
        <v>0.61772391626826273</v>
      </c>
      <c r="H10" s="19">
        <f t="shared" si="1"/>
        <v>0.7225597262946748</v>
      </c>
      <c r="I10" s="19">
        <f t="shared" si="5"/>
        <v>16000</v>
      </c>
      <c r="J10" s="19">
        <f t="shared" si="2"/>
        <v>923.61943744830114</v>
      </c>
      <c r="K10" s="19">
        <f t="shared" si="3"/>
        <v>3173.3606360930235</v>
      </c>
      <c r="M10" s="19">
        <f t="shared" si="4"/>
        <v>113.39035976082633</v>
      </c>
      <c r="O10" s="19">
        <f t="shared" si="6"/>
        <v>-0.60564957192533586</v>
      </c>
    </row>
    <row r="11" spans="1:25">
      <c r="A11" s="19">
        <v>2016</v>
      </c>
      <c r="B11" s="19">
        <v>48</v>
      </c>
      <c r="C11" s="19">
        <v>60</v>
      </c>
      <c r="D11" s="19">
        <v>600</v>
      </c>
      <c r="E11" s="78"/>
      <c r="G11" s="19">
        <f t="shared" si="0"/>
        <v>0.7225597262946748</v>
      </c>
      <c r="H11" s="19">
        <f t="shared" si="1"/>
        <v>0.79864524946922444</v>
      </c>
      <c r="I11" s="19">
        <f t="shared" si="5"/>
        <v>16000</v>
      </c>
      <c r="J11" s="19">
        <f t="shared" si="2"/>
        <v>670.32503583205539</v>
      </c>
      <c r="K11" s="19">
        <f t="shared" si="3"/>
        <v>3234.332597881521</v>
      </c>
      <c r="M11" s="19">
        <f t="shared" si="4"/>
        <v>7.3779292140581161</v>
      </c>
      <c r="O11" s="19">
        <f t="shared" si="6"/>
        <v>-0.15449007715679799</v>
      </c>
    </row>
    <row r="12" spans="1:25" ht="15.75" customHeight="1">
      <c r="A12" s="19">
        <v>2016</v>
      </c>
      <c r="B12" s="19">
        <v>60</v>
      </c>
      <c r="C12" s="19">
        <v>72</v>
      </c>
      <c r="D12" s="19">
        <v>100</v>
      </c>
      <c r="E12" s="78"/>
      <c r="G12" s="19">
        <f t="shared" si="0"/>
        <v>0.79864524946922444</v>
      </c>
      <c r="H12" s="19">
        <f t="shared" si="1"/>
        <v>0.85386499580672581</v>
      </c>
      <c r="I12" s="19">
        <f t="shared" si="5"/>
        <v>16000</v>
      </c>
      <c r="J12" s="19">
        <f t="shared" si="2"/>
        <v>486.49436710062702</v>
      </c>
      <c r="K12" s="19">
        <f t="shared" si="3"/>
        <v>132.2281652136781</v>
      </c>
      <c r="M12" s="19">
        <f t="shared" si="4"/>
        <v>307.04958968130609</v>
      </c>
      <c r="O12" s="19">
        <f t="shared" si="6"/>
        <v>-0.99663838245756453</v>
      </c>
    </row>
    <row r="13" spans="1:25">
      <c r="A13" s="19">
        <v>2016</v>
      </c>
      <c r="B13" s="19">
        <v>72</v>
      </c>
      <c r="C13" s="19">
        <v>84</v>
      </c>
      <c r="D13" s="19">
        <v>200</v>
      </c>
      <c r="E13" s="78"/>
      <c r="G13" s="19">
        <f t="shared" si="0"/>
        <v>0.85386499580672581</v>
      </c>
      <c r="H13" s="19">
        <f t="shared" si="1"/>
        <v>0.89394121869846699</v>
      </c>
      <c r="I13" s="19">
        <f t="shared" si="5"/>
        <v>16000</v>
      </c>
      <c r="J13" s="19">
        <f t="shared" si="2"/>
        <v>353.07762140624658</v>
      </c>
      <c r="K13" s="19">
        <f t="shared" si="3"/>
        <v>820.25996327978146</v>
      </c>
      <c r="M13" s="19">
        <f t="shared" si="4"/>
        <v>66.367157686362475</v>
      </c>
      <c r="O13" s="19">
        <f t="shared" si="6"/>
        <v>-0.46335084271089011</v>
      </c>
    </row>
    <row r="14" spans="1:25">
      <c r="A14" s="19">
        <v>2016</v>
      </c>
      <c r="B14" s="19">
        <v>84</v>
      </c>
      <c r="C14" s="19">
        <v>96</v>
      </c>
      <c r="D14" s="19">
        <v>-200</v>
      </c>
      <c r="E14" s="78"/>
      <c r="G14" s="19">
        <f t="shared" si="0"/>
        <v>0.89394121869846699</v>
      </c>
      <c r="H14" s="19">
        <f t="shared" si="1"/>
        <v>0.92302689452631426</v>
      </c>
      <c r="I14" s="19">
        <f t="shared" si="5"/>
        <v>16000</v>
      </c>
      <c r="J14" s="19">
        <f t="shared" si="2"/>
        <v>256.24922952521541</v>
      </c>
      <c r="K14" s="19">
        <f t="shared" si="3"/>
        <v>-1365.4793342686617</v>
      </c>
      <c r="M14" s="19">
        <f t="shared" si="4"/>
        <v>812.34725984559111</v>
      </c>
      <c r="O14" s="19">
        <f t="shared" si="6"/>
        <v>-1.621079104903806</v>
      </c>
    </row>
    <row r="15" spans="1:25">
      <c r="A15" s="19">
        <v>2017</v>
      </c>
      <c r="B15" s="19">
        <v>0</v>
      </c>
      <c r="C15" s="19">
        <v>12</v>
      </c>
      <c r="D15" s="19">
        <v>3000</v>
      </c>
      <c r="E15" s="78"/>
      <c r="G15" s="19">
        <f t="shared" si="0"/>
        <v>0</v>
      </c>
      <c r="H15" s="19">
        <f t="shared" si="1"/>
        <v>0.27424109037378497</v>
      </c>
      <c r="I15" s="19">
        <f t="shared" si="5"/>
        <v>16000</v>
      </c>
      <c r="J15" s="19">
        <f t="shared" si="2"/>
        <v>2416.1057328829684</v>
      </c>
      <c r="K15" s="19">
        <f t="shared" si="3"/>
        <v>20953.631232239852</v>
      </c>
      <c r="M15" s="19">
        <f t="shared" si="4"/>
        <v>141.10827623645625</v>
      </c>
      <c r="O15" s="19">
        <f t="shared" si="6"/>
        <v>0.67563103607193442</v>
      </c>
    </row>
    <row r="16" spans="1:25">
      <c r="A16" s="19">
        <v>2017</v>
      </c>
      <c r="B16" s="19">
        <v>12</v>
      </c>
      <c r="C16" s="19">
        <v>24</v>
      </c>
      <c r="D16" s="19">
        <v>3500</v>
      </c>
      <c r="E16" s="78"/>
      <c r="G16" s="19">
        <f t="shared" si="0"/>
        <v>0.27424109037378497</v>
      </c>
      <c r="H16" s="19">
        <f t="shared" si="1"/>
        <v>0.47327400509816753</v>
      </c>
      <c r="I16" s="19">
        <f t="shared" si="5"/>
        <v>16000</v>
      </c>
      <c r="J16" s="19">
        <f t="shared" si="2"/>
        <v>1753.510262238791</v>
      </c>
      <c r="K16" s="19">
        <f t="shared" si="3"/>
        <v>24389.301964742644</v>
      </c>
      <c r="M16" s="19">
        <f t="shared" si="4"/>
        <v>1739.4973213392234</v>
      </c>
      <c r="O16" s="19">
        <f t="shared" si="6"/>
        <v>2.3721668369543254</v>
      </c>
    </row>
    <row r="17" spans="1:15">
      <c r="A17" s="19">
        <v>2017</v>
      </c>
      <c r="B17" s="19">
        <v>24</v>
      </c>
      <c r="C17" s="19">
        <v>36</v>
      </c>
      <c r="D17" s="19">
        <v>1300</v>
      </c>
      <c r="G17" s="19">
        <f t="shared" si="0"/>
        <v>0.47327400509816753</v>
      </c>
      <c r="H17" s="19">
        <f t="shared" si="1"/>
        <v>0.61772391626826273</v>
      </c>
      <c r="I17" s="19">
        <f t="shared" si="5"/>
        <v>16000</v>
      </c>
      <c r="J17" s="19">
        <f t="shared" si="2"/>
        <v>1272.6256959408022</v>
      </c>
      <c r="K17" s="19">
        <f t="shared" si="3"/>
        <v>8020.863083025517</v>
      </c>
      <c r="M17" s="19">
        <f t="shared" si="4"/>
        <v>0.58882397637857442</v>
      </c>
      <c r="O17" s="19">
        <f t="shared" si="6"/>
        <v>4.3644155140246645E-2</v>
      </c>
    </row>
    <row r="18" spans="1:15">
      <c r="A18" s="19">
        <v>2017</v>
      </c>
      <c r="B18" s="19">
        <v>36</v>
      </c>
      <c r="C18" s="19">
        <v>48</v>
      </c>
      <c r="D18" s="19">
        <v>900</v>
      </c>
      <c r="G18" s="19">
        <f t="shared" si="0"/>
        <v>0.61772391626826273</v>
      </c>
      <c r="H18" s="19">
        <f t="shared" si="1"/>
        <v>0.7225597262946748</v>
      </c>
      <c r="I18" s="19">
        <f t="shared" si="5"/>
        <v>16000</v>
      </c>
      <c r="J18" s="19">
        <f t="shared" si="2"/>
        <v>923.61943744830114</v>
      </c>
      <c r="K18" s="19">
        <f t="shared" si="3"/>
        <v>5221.8506728636858</v>
      </c>
      <c r="M18" s="19">
        <f t="shared" si="4"/>
        <v>0.60401265148281069</v>
      </c>
      <c r="O18" s="19">
        <f t="shared" si="6"/>
        <v>-4.4203470262709738E-2</v>
      </c>
    </row>
    <row r="19" spans="1:15">
      <c r="A19" s="19">
        <v>2017</v>
      </c>
      <c r="B19" s="19">
        <v>48</v>
      </c>
      <c r="C19" s="19">
        <v>60</v>
      </c>
      <c r="D19" s="19">
        <v>400</v>
      </c>
      <c r="G19" s="19">
        <f t="shared" si="0"/>
        <v>0.7225597262946748</v>
      </c>
      <c r="H19" s="19">
        <f t="shared" si="1"/>
        <v>0.79864524946922444</v>
      </c>
      <c r="I19" s="19">
        <f t="shared" si="5"/>
        <v>16000</v>
      </c>
      <c r="J19" s="19">
        <f t="shared" si="2"/>
        <v>670.32503583205539</v>
      </c>
      <c r="K19" s="19">
        <f t="shared" si="3"/>
        <v>1932.7800533103293</v>
      </c>
      <c r="M19" s="19">
        <f t="shared" si="4"/>
        <v>109.01521066850106</v>
      </c>
      <c r="O19" s="19">
        <f t="shared" si="6"/>
        <v>-0.59385018648042154</v>
      </c>
    </row>
    <row r="20" spans="1:15">
      <c r="A20" s="19">
        <v>2017</v>
      </c>
      <c r="B20" s="19">
        <v>60</v>
      </c>
      <c r="C20" s="19">
        <v>72</v>
      </c>
      <c r="D20" s="19">
        <v>700</v>
      </c>
      <c r="G20" s="19">
        <f t="shared" si="0"/>
        <v>0.79864524946922444</v>
      </c>
      <c r="H20" s="19">
        <f t="shared" si="1"/>
        <v>0.85386499580672581</v>
      </c>
      <c r="I20" s="19">
        <f t="shared" si="5"/>
        <v>16000</v>
      </c>
      <c r="J20" s="19">
        <f t="shared" si="2"/>
        <v>486.49436710062702</v>
      </c>
      <c r="K20" s="19">
        <f t="shared" si="3"/>
        <v>3844.5633590995089</v>
      </c>
      <c r="M20" s="19">
        <f t="shared" si="4"/>
        <v>93.70027355390333</v>
      </c>
      <c r="O20" s="19">
        <f t="shared" si="6"/>
        <v>0.55055888709241796</v>
      </c>
    </row>
    <row r="21" spans="1:15">
      <c r="A21" s="19">
        <v>2017</v>
      </c>
      <c r="B21" s="19">
        <v>72</v>
      </c>
      <c r="C21" s="19">
        <v>84</v>
      </c>
      <c r="D21" s="19">
        <v>400</v>
      </c>
      <c r="G21" s="19">
        <f t="shared" si="0"/>
        <v>0.85386499580672581</v>
      </c>
      <c r="H21" s="19">
        <f t="shared" si="1"/>
        <v>0.89394121869846699</v>
      </c>
      <c r="I21" s="19">
        <f t="shared" si="5"/>
        <v>16000</v>
      </c>
      <c r="J21" s="19">
        <f t="shared" si="2"/>
        <v>353.07762140624658</v>
      </c>
      <c r="K21" s="19">
        <f t="shared" si="3"/>
        <v>1993.5975479658096</v>
      </c>
      <c r="M21" s="19">
        <f t="shared" si="4"/>
        <v>6.2357665267102007</v>
      </c>
      <c r="O21" s="19">
        <f t="shared" si="6"/>
        <v>0.14202940615151133</v>
      </c>
    </row>
    <row r="22" spans="1:15">
      <c r="A22" s="19">
        <v>2018</v>
      </c>
      <c r="B22" s="19">
        <v>0</v>
      </c>
      <c r="C22" s="19">
        <v>12</v>
      </c>
      <c r="D22" s="19">
        <v>2000</v>
      </c>
      <c r="G22" s="19">
        <f t="shared" si="0"/>
        <v>0</v>
      </c>
      <c r="H22" s="19">
        <f t="shared" si="1"/>
        <v>0.27424109037378497</v>
      </c>
      <c r="I22" s="19">
        <f t="shared" si="5"/>
        <v>17000</v>
      </c>
      <c r="J22" s="19">
        <f t="shared" si="2"/>
        <v>2567.112341188154</v>
      </c>
      <c r="K22" s="19">
        <f t="shared" si="3"/>
        <v>13133.961545859929</v>
      </c>
      <c r="M22" s="19">
        <f t="shared" si="4"/>
        <v>125.28333971510312</v>
      </c>
      <c r="O22" s="19">
        <f t="shared" si="6"/>
        <v>-0.6366196052794717</v>
      </c>
    </row>
    <row r="23" spans="1:15">
      <c r="A23" s="19">
        <v>2018</v>
      </c>
      <c r="B23" s="19">
        <v>12</v>
      </c>
      <c r="C23" s="19">
        <v>24</v>
      </c>
      <c r="D23" s="19">
        <v>1700</v>
      </c>
      <c r="G23" s="19">
        <f t="shared" si="0"/>
        <v>0.27424109037378497</v>
      </c>
      <c r="H23" s="19">
        <f t="shared" si="1"/>
        <v>0.47327400509816753</v>
      </c>
      <c r="I23" s="19">
        <f t="shared" si="5"/>
        <v>17000</v>
      </c>
      <c r="J23" s="19">
        <f t="shared" si="2"/>
        <v>1863.1046536287154</v>
      </c>
      <c r="K23" s="19">
        <f t="shared" si="3"/>
        <v>10937.894570850207</v>
      </c>
      <c r="M23" s="19">
        <f t="shared" si="4"/>
        <v>14.278923077954351</v>
      </c>
      <c r="O23" s="19">
        <f t="shared" si="6"/>
        <v>-0.21492209980076635</v>
      </c>
    </row>
    <row r="24" spans="1:15">
      <c r="A24" s="19">
        <v>2018</v>
      </c>
      <c r="B24" s="19">
        <v>24</v>
      </c>
      <c r="C24" s="19">
        <v>36</v>
      </c>
      <c r="D24" s="19">
        <v>2000</v>
      </c>
      <c r="G24" s="19">
        <f t="shared" si="0"/>
        <v>0.47327400509816753</v>
      </c>
      <c r="H24" s="19">
        <f t="shared" si="1"/>
        <v>0.61772391626826273</v>
      </c>
      <c r="I24" s="19">
        <f t="shared" si="5"/>
        <v>17000</v>
      </c>
      <c r="J24" s="19">
        <f t="shared" si="2"/>
        <v>1352.1648019371023</v>
      </c>
      <c r="K24" s="19">
        <f t="shared" si="3"/>
        <v>13066.759486259336</v>
      </c>
      <c r="M24" s="19">
        <f t="shared" si="4"/>
        <v>310.38409167872743</v>
      </c>
      <c r="O24" s="19">
        <f t="shared" si="6"/>
        <v>1.0020354239511458</v>
      </c>
    </row>
    <row r="25" spans="1:15">
      <c r="A25" s="19">
        <v>2018</v>
      </c>
      <c r="B25" s="19">
        <v>36</v>
      </c>
      <c r="C25" s="19">
        <v>48</v>
      </c>
      <c r="D25" s="19">
        <v>1000</v>
      </c>
      <c r="G25" s="19">
        <f t="shared" si="0"/>
        <v>0.61772391626826273</v>
      </c>
      <c r="H25" s="19">
        <f t="shared" si="1"/>
        <v>0.7225597262946748</v>
      </c>
      <c r="I25" s="19">
        <f t="shared" si="5"/>
        <v>17000</v>
      </c>
      <c r="J25" s="19">
        <f t="shared" si="2"/>
        <v>981.34565228881991</v>
      </c>
      <c r="K25" s="19">
        <f t="shared" si="3"/>
        <v>5907.5790920964891</v>
      </c>
      <c r="M25" s="19">
        <f t="shared" si="4"/>
        <v>0.35459951110803378</v>
      </c>
      <c r="O25" s="19">
        <f t="shared" si="6"/>
        <v>3.3869003133391647E-2</v>
      </c>
    </row>
    <row r="26" spans="1:15">
      <c r="A26" s="19">
        <v>2018</v>
      </c>
      <c r="B26" s="19">
        <v>48</v>
      </c>
      <c r="C26" s="19">
        <v>60</v>
      </c>
      <c r="D26" s="19">
        <v>800</v>
      </c>
      <c r="G26" s="19">
        <f t="shared" si="0"/>
        <v>0.7225597262946748</v>
      </c>
      <c r="H26" s="19">
        <f t="shared" si="1"/>
        <v>0.79864524946922444</v>
      </c>
      <c r="I26" s="19">
        <f t="shared" si="5"/>
        <v>17000</v>
      </c>
      <c r="J26" s="19">
        <f t="shared" si="2"/>
        <v>712.22035057155881</v>
      </c>
      <c r="K26" s="19">
        <f t="shared" si="3"/>
        <v>4542.4895251663584</v>
      </c>
      <c r="M26" s="19">
        <f t="shared" si="4"/>
        <v>10.818655838177802</v>
      </c>
      <c r="O26" s="19">
        <f t="shared" si="6"/>
        <v>0.18707682931839406</v>
      </c>
    </row>
    <row r="27" spans="1:15">
      <c r="A27" s="19">
        <v>2018</v>
      </c>
      <c r="B27" s="19">
        <v>60</v>
      </c>
      <c r="C27" s="19">
        <v>72</v>
      </c>
      <c r="D27" s="19">
        <v>400</v>
      </c>
      <c r="G27" s="19">
        <f t="shared" si="0"/>
        <v>0.79864524946922444</v>
      </c>
      <c r="H27" s="19">
        <f t="shared" si="1"/>
        <v>0.85386499580672581</v>
      </c>
      <c r="I27" s="19">
        <f t="shared" si="5"/>
        <v>17000</v>
      </c>
      <c r="J27" s="19">
        <f t="shared" si="2"/>
        <v>516.90026504441619</v>
      </c>
      <c r="K27" s="19">
        <f t="shared" si="3"/>
        <v>1982.2397129393785</v>
      </c>
      <c r="M27" s="19">
        <f t="shared" si="4"/>
        <v>26.437734494642772</v>
      </c>
      <c r="O27" s="19">
        <f t="shared" si="6"/>
        <v>-0.29244585240572579</v>
      </c>
    </row>
    <row r="28" spans="1:15">
      <c r="A28" s="19">
        <v>2019</v>
      </c>
      <c r="B28" s="19">
        <v>0</v>
      </c>
      <c r="C28" s="19">
        <v>12</v>
      </c>
      <c r="D28" s="19">
        <v>2000</v>
      </c>
      <c r="G28" s="19">
        <f t="shared" si="0"/>
        <v>0</v>
      </c>
      <c r="H28" s="19">
        <f t="shared" si="1"/>
        <v>0.27424109037378497</v>
      </c>
      <c r="I28" s="19">
        <f t="shared" si="5"/>
        <v>18000</v>
      </c>
      <c r="J28" s="19">
        <f t="shared" si="2"/>
        <v>2718.1189494933392</v>
      </c>
      <c r="K28" s="19">
        <f t="shared" si="3"/>
        <v>13097.271765234642</v>
      </c>
      <c r="M28" s="19">
        <f t="shared" si="4"/>
        <v>189.72489254656909</v>
      </c>
      <c r="O28" s="19">
        <f t="shared" si="6"/>
        <v>-0.78342153558232408</v>
      </c>
    </row>
    <row r="29" spans="1:15">
      <c r="A29" s="19">
        <v>2019</v>
      </c>
      <c r="B29" s="19">
        <v>12</v>
      </c>
      <c r="C29" s="19">
        <v>24</v>
      </c>
      <c r="D29" s="19">
        <v>2000</v>
      </c>
      <c r="G29" s="19">
        <f t="shared" si="0"/>
        <v>0.27424109037378497</v>
      </c>
      <c r="H29" s="19">
        <f t="shared" si="1"/>
        <v>0.47327400509816753</v>
      </c>
      <c r="I29" s="19">
        <f t="shared" si="5"/>
        <v>18000</v>
      </c>
      <c r="J29" s="19">
        <f t="shared" si="2"/>
        <v>1972.6990450186399</v>
      </c>
      <c r="K29" s="19">
        <f t="shared" si="3"/>
        <v>13201.616870283518</v>
      </c>
      <c r="M29" s="19">
        <f t="shared" si="4"/>
        <v>0.37782861241624732</v>
      </c>
      <c r="O29" s="19">
        <f t="shared" si="6"/>
        <v>3.4960752321167153E-2</v>
      </c>
    </row>
    <row r="30" spans="1:15">
      <c r="A30" s="19">
        <v>2019</v>
      </c>
      <c r="B30" s="19">
        <v>24</v>
      </c>
      <c r="C30" s="19">
        <v>36</v>
      </c>
      <c r="D30" s="19">
        <v>2300</v>
      </c>
      <c r="G30" s="19">
        <f t="shared" si="0"/>
        <v>0.47327400509816753</v>
      </c>
      <c r="H30" s="19">
        <f t="shared" si="1"/>
        <v>0.61772391626826273</v>
      </c>
      <c r="I30" s="19">
        <f t="shared" si="5"/>
        <v>18000</v>
      </c>
      <c r="J30" s="19">
        <f t="shared" si="2"/>
        <v>1431.7039079334024</v>
      </c>
      <c r="K30" s="19">
        <f t="shared" si="3"/>
        <v>15281.523375324381</v>
      </c>
      <c r="M30" s="19">
        <f t="shared" si="4"/>
        <v>526.60197357874063</v>
      </c>
      <c r="O30" s="19">
        <f t="shared" si="6"/>
        <v>1.3051925590506352</v>
      </c>
    </row>
    <row r="31" spans="1:15">
      <c r="A31" s="19">
        <v>2019</v>
      </c>
      <c r="B31" s="19">
        <v>36</v>
      </c>
      <c r="C31" s="19">
        <v>48</v>
      </c>
      <c r="D31" s="19">
        <v>600</v>
      </c>
      <c r="G31" s="19">
        <f t="shared" si="0"/>
        <v>0.61772391626826273</v>
      </c>
      <c r="H31" s="19">
        <f t="shared" si="1"/>
        <v>0.7225597262946748</v>
      </c>
      <c r="I31" s="19">
        <f t="shared" si="5"/>
        <v>18000</v>
      </c>
      <c r="J31" s="19">
        <f t="shared" si="2"/>
        <v>1039.0718671293387</v>
      </c>
      <c r="K31" s="19">
        <f t="shared" si="3"/>
        <v>3128.5780278058164</v>
      </c>
      <c r="M31" s="19">
        <f t="shared" si="4"/>
        <v>185.53490918491664</v>
      </c>
      <c r="O31" s="19">
        <f t="shared" si="6"/>
        <v>-0.77472249424883322</v>
      </c>
    </row>
    <row r="32" spans="1:15">
      <c r="A32" s="19">
        <v>2019</v>
      </c>
      <c r="B32" s="19">
        <v>48</v>
      </c>
      <c r="C32" s="19">
        <v>60</v>
      </c>
      <c r="D32" s="19">
        <v>500</v>
      </c>
      <c r="G32" s="19">
        <f t="shared" si="0"/>
        <v>0.7225597262946748</v>
      </c>
      <c r="H32" s="19">
        <f t="shared" si="1"/>
        <v>0.79864524946922444</v>
      </c>
      <c r="I32" s="19">
        <f t="shared" si="5"/>
        <v>18000</v>
      </c>
      <c r="J32" s="19">
        <f t="shared" si="2"/>
        <v>754.11566531106223</v>
      </c>
      <c r="K32" s="19">
        <f t="shared" si="3"/>
        <v>2558.65721394511</v>
      </c>
      <c r="M32" s="19">
        <f t="shared" si="4"/>
        <v>85.629797028347909</v>
      </c>
      <c r="O32" s="19">
        <f t="shared" si="6"/>
        <v>-0.52631506990860366</v>
      </c>
    </row>
    <row r="33" spans="1:15">
      <c r="A33" s="19">
        <v>2020</v>
      </c>
      <c r="B33" s="19">
        <v>0</v>
      </c>
      <c r="C33" s="19">
        <v>12</v>
      </c>
      <c r="D33" s="19">
        <v>900</v>
      </c>
      <c r="G33" s="19">
        <f t="shared" si="0"/>
        <v>0</v>
      </c>
      <c r="H33" s="19">
        <f t="shared" si="1"/>
        <v>0.27424109037378497</v>
      </c>
      <c r="I33" s="19">
        <f t="shared" si="5"/>
        <v>20000</v>
      </c>
      <c r="J33" s="19">
        <f t="shared" si="2"/>
        <v>3020.1321661037105</v>
      </c>
      <c r="K33" s="19">
        <f t="shared" si="3"/>
        <v>4191.618119615925</v>
      </c>
      <c r="M33" s="19">
        <f t="shared" si="4"/>
        <v>1488.3323492251616</v>
      </c>
      <c r="O33" s="19">
        <f t="shared" si="6"/>
        <v>-2.194235861452039</v>
      </c>
    </row>
    <row r="34" spans="1:15">
      <c r="A34" s="19">
        <v>2020</v>
      </c>
      <c r="B34" s="19">
        <v>12</v>
      </c>
      <c r="C34" s="19">
        <v>24</v>
      </c>
      <c r="D34" s="19">
        <v>2900</v>
      </c>
      <c r="G34" s="19">
        <f t="shared" si="0"/>
        <v>0.27424109037378497</v>
      </c>
      <c r="H34" s="19">
        <f t="shared" si="1"/>
        <v>0.47327400509816753</v>
      </c>
      <c r="I34" s="19">
        <f t="shared" si="5"/>
        <v>20000</v>
      </c>
      <c r="J34" s="19">
        <f t="shared" si="2"/>
        <v>2191.8878277984886</v>
      </c>
      <c r="K34" s="19">
        <f t="shared" si="3"/>
        <v>20116.415744797338</v>
      </c>
      <c r="M34" s="19">
        <f t="shared" si="4"/>
        <v>228.76300605381218</v>
      </c>
      <c r="O34" s="19">
        <f t="shared" si="6"/>
        <v>0.86025309811786399</v>
      </c>
    </row>
    <row r="35" spans="1:15">
      <c r="A35" s="19">
        <v>2020</v>
      </c>
      <c r="B35" s="19">
        <v>24</v>
      </c>
      <c r="C35" s="19">
        <v>36</v>
      </c>
      <c r="D35" s="19">
        <v>2600</v>
      </c>
      <c r="G35" s="19">
        <f t="shared" si="0"/>
        <v>0.47327400509816753</v>
      </c>
      <c r="H35" s="19">
        <f t="shared" si="1"/>
        <v>0.61772391626826273</v>
      </c>
      <c r="I35" s="19">
        <f t="shared" si="5"/>
        <v>20000</v>
      </c>
      <c r="J35" s="19">
        <f t="shared" si="2"/>
        <v>1590.7821199260029</v>
      </c>
      <c r="K35" s="19">
        <f t="shared" si="3"/>
        <v>17576.368671423581</v>
      </c>
      <c r="M35" s="19">
        <f t="shared" si="4"/>
        <v>640.26412963984694</v>
      </c>
      <c r="O35" s="19">
        <f t="shared" si="6"/>
        <v>1.4391727713660716</v>
      </c>
    </row>
    <row r="36" spans="1:15">
      <c r="A36" s="19">
        <v>2020</v>
      </c>
      <c r="B36" s="19">
        <v>36</v>
      </c>
      <c r="C36" s="19">
        <v>48</v>
      </c>
      <c r="D36" s="19">
        <v>500</v>
      </c>
      <c r="E36" s="38"/>
      <c r="G36" s="19">
        <f t="shared" si="0"/>
        <v>0.61772391626826273</v>
      </c>
      <c r="H36" s="19">
        <f t="shared" si="1"/>
        <v>0.7225597262946748</v>
      </c>
      <c r="I36" s="19">
        <f t="shared" si="5"/>
        <v>20000</v>
      </c>
      <c r="J36" s="19">
        <f t="shared" si="2"/>
        <v>1154.5242968103764</v>
      </c>
      <c r="K36" s="19">
        <f t="shared" si="3"/>
        <v>2371.1975401311656</v>
      </c>
      <c r="M36" s="19">
        <f t="shared" si="4"/>
        <v>371.06369809511267</v>
      </c>
      <c r="O36" s="19">
        <f t="shared" si="6"/>
        <v>-1.0956140230243128</v>
      </c>
    </row>
    <row r="37" spans="1:15">
      <c r="A37" s="19">
        <v>2021</v>
      </c>
      <c r="B37" s="19">
        <v>0</v>
      </c>
      <c r="C37" s="19">
        <v>12</v>
      </c>
      <c r="D37" s="19">
        <v>2100</v>
      </c>
      <c r="G37" s="19">
        <f t="shared" si="0"/>
        <v>0</v>
      </c>
      <c r="H37" s="19">
        <f t="shared" si="1"/>
        <v>0.27424109037378497</v>
      </c>
      <c r="I37" s="19">
        <f t="shared" si="5"/>
        <v>22000</v>
      </c>
      <c r="J37" s="19">
        <f t="shared" si="2"/>
        <v>3322.1453827140813</v>
      </c>
      <c r="K37" s="19">
        <f t="shared" si="3"/>
        <v>13705.423328220817</v>
      </c>
      <c r="M37" s="19">
        <f t="shared" si="4"/>
        <v>449.60083452732431</v>
      </c>
      <c r="O37" s="19">
        <f t="shared" si="6"/>
        <v>-1.2059988740349257</v>
      </c>
    </row>
    <row r="38" spans="1:15">
      <c r="A38" s="19">
        <v>2021</v>
      </c>
      <c r="B38" s="19">
        <v>12</v>
      </c>
      <c r="C38" s="19">
        <v>24</v>
      </c>
      <c r="D38" s="19">
        <v>4100</v>
      </c>
      <c r="G38" s="19">
        <f t="shared" si="0"/>
        <v>0.27424109037378497</v>
      </c>
      <c r="H38" s="19">
        <f t="shared" si="1"/>
        <v>0.47327400509816753</v>
      </c>
      <c r="I38" s="19">
        <f t="shared" si="5"/>
        <v>22000</v>
      </c>
      <c r="J38" s="19">
        <f t="shared" si="2"/>
        <v>2411.0766105783377</v>
      </c>
      <c r="K38" s="19">
        <f t="shared" si="3"/>
        <v>29519.020867185911</v>
      </c>
      <c r="M38" s="19">
        <f t="shared" si="4"/>
        <v>1183.0657735306654</v>
      </c>
      <c r="O38" s="19">
        <f t="shared" si="6"/>
        <v>1.9563105325458245</v>
      </c>
    </row>
    <row r="39" spans="1:15">
      <c r="A39" s="19">
        <v>2021</v>
      </c>
      <c r="B39" s="19">
        <v>24</v>
      </c>
      <c r="C39" s="19">
        <v>36</v>
      </c>
      <c r="D39" s="19">
        <v>2500</v>
      </c>
      <c r="G39" s="19">
        <f t="shared" si="0"/>
        <v>0.47327400509816753</v>
      </c>
      <c r="H39" s="19">
        <f t="shared" si="1"/>
        <v>0.61772391626826273</v>
      </c>
      <c r="I39" s="19">
        <f t="shared" si="5"/>
        <v>22000</v>
      </c>
      <c r="J39" s="19">
        <f t="shared" si="2"/>
        <v>1749.8603319186032</v>
      </c>
      <c r="K39" s="19">
        <f t="shared" si="3"/>
        <v>16918.367801582193</v>
      </c>
      <c r="M39" s="19">
        <f t="shared" si="4"/>
        <v>321.57396299868992</v>
      </c>
      <c r="O39" s="19">
        <f t="shared" si="6"/>
        <v>1.0199380334215795</v>
      </c>
    </row>
    <row r="40" spans="1:15">
      <c r="A40" s="19">
        <v>2022</v>
      </c>
      <c r="B40" s="19">
        <v>0</v>
      </c>
      <c r="C40" s="19">
        <v>12</v>
      </c>
      <c r="D40" s="19">
        <v>3200</v>
      </c>
      <c r="G40" s="19">
        <f t="shared" si="0"/>
        <v>0</v>
      </c>
      <c r="H40" s="19">
        <f t="shared" si="1"/>
        <v>0.27424109037378497</v>
      </c>
      <c r="I40" s="19">
        <f t="shared" si="5"/>
        <v>25000</v>
      </c>
      <c r="J40" s="19">
        <f t="shared" si="2"/>
        <v>3775.1652076296382</v>
      </c>
      <c r="K40" s="19">
        <f t="shared" si="3"/>
        <v>22580.672950245647</v>
      </c>
      <c r="M40" s="19">
        <f t="shared" si="4"/>
        <v>87.629281865351246</v>
      </c>
      <c r="O40" s="19">
        <f t="shared" si="6"/>
        <v>-0.53242442959687908</v>
      </c>
    </row>
    <row r="41" spans="1:15">
      <c r="A41" s="19">
        <v>2022</v>
      </c>
      <c r="B41" s="19">
        <v>12</v>
      </c>
      <c r="C41" s="19">
        <v>24</v>
      </c>
      <c r="D41" s="19">
        <v>3500</v>
      </c>
      <c r="G41" s="19">
        <f t="shared" si="0"/>
        <v>0.27424109037378497</v>
      </c>
      <c r="H41" s="19">
        <f t="shared" si="1"/>
        <v>0.47327400509816753</v>
      </c>
      <c r="I41" s="19">
        <f t="shared" si="5"/>
        <v>25000</v>
      </c>
      <c r="J41" s="19">
        <f t="shared" si="2"/>
        <v>2739.859784748111</v>
      </c>
      <c r="K41" s="19">
        <f t="shared" si="3"/>
        <v>24964.957301432794</v>
      </c>
      <c r="M41" s="19">
        <f t="shared" si="4"/>
        <v>210.89150257238779</v>
      </c>
      <c r="O41" s="19">
        <f t="shared" si="6"/>
        <v>0.82596736577098429</v>
      </c>
    </row>
    <row r="42" spans="1:15">
      <c r="A42" s="19">
        <v>2023</v>
      </c>
      <c r="B42" s="19">
        <v>0</v>
      </c>
      <c r="C42" s="19">
        <v>12</v>
      </c>
      <c r="D42" s="19">
        <v>3100</v>
      </c>
      <c r="G42" s="19">
        <f t="shared" si="0"/>
        <v>0</v>
      </c>
      <c r="H42" s="19">
        <f t="shared" si="1"/>
        <v>0.27424109037378497</v>
      </c>
      <c r="I42" s="19">
        <f t="shared" si="5"/>
        <v>28000</v>
      </c>
      <c r="J42" s="19">
        <f t="shared" si="2"/>
        <v>4228.1850325451951</v>
      </c>
      <c r="K42" s="19">
        <f t="shared" si="3"/>
        <v>21655.352107348197</v>
      </c>
      <c r="M42" s="19">
        <f t="shared" si="4"/>
        <v>301.02785423579917</v>
      </c>
      <c r="O42" s="19">
        <f t="shared" si="6"/>
        <v>-0.98681715207255694</v>
      </c>
    </row>
    <row r="43" spans="1:15">
      <c r="J43" s="19" t="s">
        <v>57</v>
      </c>
      <c r="K43" s="19">
        <f>SUM(K7:K42)</f>
        <v>381865.07826749969</v>
      </c>
      <c r="L43" s="19" t="s">
        <v>57</v>
      </c>
      <c r="M43" s="19">
        <f>SUM(M7:M42)</f>
        <v>10201.105613333671</v>
      </c>
    </row>
    <row r="44" spans="1:15">
      <c r="A44" s="19" t="s">
        <v>116</v>
      </c>
      <c r="G44" s="19" t="s">
        <v>58</v>
      </c>
      <c r="H44" s="19">
        <v>37.437129054980119</v>
      </c>
      <c r="L44" s="19" t="s">
        <v>59</v>
      </c>
      <c r="M44" s="19">
        <f>M43/33</f>
        <v>309.12441252526276</v>
      </c>
    </row>
    <row r="45" spans="1:15">
      <c r="G45" s="19" t="s">
        <v>60</v>
      </c>
      <c r="H45" s="19">
        <v>0.55063450958193982</v>
      </c>
    </row>
    <row r="46" spans="1:15" ht="31.2">
      <c r="A46" s="79" t="s">
        <v>0</v>
      </c>
      <c r="B46" s="79" t="s">
        <v>53</v>
      </c>
    </row>
    <row r="47" spans="1:15">
      <c r="A47" s="19">
        <v>2016</v>
      </c>
      <c r="B47" s="19">
        <v>16000</v>
      </c>
    </row>
    <row r="48" spans="1:15">
      <c r="A48" s="19">
        <v>2017</v>
      </c>
      <c r="B48" s="19">
        <v>16000</v>
      </c>
    </row>
    <row r="49" spans="1:25">
      <c r="A49" s="19">
        <v>2018</v>
      </c>
      <c r="B49" s="19">
        <v>17000</v>
      </c>
    </row>
    <row r="50" spans="1:25">
      <c r="A50" s="19">
        <v>2019</v>
      </c>
      <c r="B50" s="19">
        <v>18000</v>
      </c>
    </row>
    <row r="51" spans="1:25">
      <c r="A51" s="19">
        <v>2020</v>
      </c>
      <c r="B51" s="19">
        <v>20000</v>
      </c>
    </row>
    <row r="52" spans="1:25">
      <c r="A52" s="19">
        <v>2021</v>
      </c>
      <c r="B52" s="19">
        <v>22000</v>
      </c>
    </row>
    <row r="53" spans="1:25">
      <c r="A53" s="19">
        <v>2022</v>
      </c>
      <c r="B53" s="19">
        <v>25000</v>
      </c>
    </row>
    <row r="54" spans="1:25">
      <c r="A54" s="19">
        <v>2023</v>
      </c>
      <c r="B54" s="19">
        <v>28000</v>
      </c>
    </row>
    <row r="57" spans="1:25">
      <c r="A57" s="80" t="s">
        <v>61</v>
      </c>
      <c r="B57" s="81"/>
    </row>
    <row r="58" spans="1:25">
      <c r="A58" s="80" t="s">
        <v>62</v>
      </c>
      <c r="B58" s="81"/>
      <c r="F58" s="19">
        <f>H44</f>
        <v>37.437129054980119</v>
      </c>
    </row>
    <row r="59" spans="1:25">
      <c r="A59" s="80" t="s">
        <v>63</v>
      </c>
      <c r="B59" s="81"/>
      <c r="F59" s="19">
        <f>H45</f>
        <v>0.55063450958193982</v>
      </c>
    </row>
    <row r="60" spans="1:25">
      <c r="A60" s="80" t="s">
        <v>64</v>
      </c>
      <c r="B60" s="81"/>
      <c r="F60" s="19">
        <f>SUM(B47:B54)*F59-SUM(D7:D42)</f>
        <v>31102.790552274251</v>
      </c>
    </row>
    <row r="61" spans="1:25">
      <c r="A61" s="19" t="s">
        <v>65</v>
      </c>
      <c r="B61" s="81"/>
      <c r="F61" s="19">
        <f>M44</f>
        <v>309.12441252526276</v>
      </c>
    </row>
    <row r="62" spans="1:25" ht="16.2">
      <c r="A62" s="19" t="s">
        <v>66</v>
      </c>
      <c r="B62" s="73"/>
      <c r="F62" s="77">
        <f>SQRT(F60*F61)</f>
        <v>3100.7469837715025</v>
      </c>
    </row>
    <row r="63" spans="1:25">
      <c r="M63" s="43"/>
      <c r="N63" s="43"/>
      <c r="O63" s="43"/>
      <c r="P63" s="43"/>
      <c r="Q63" s="43"/>
      <c r="R63" s="43"/>
      <c r="S63" s="43"/>
      <c r="T63" s="43"/>
      <c r="U63" s="43"/>
      <c r="V63" s="43"/>
      <c r="W63" s="43"/>
      <c r="X63" s="43"/>
      <c r="Y63" s="43"/>
    </row>
    <row r="64" spans="1:25">
      <c r="M64" s="43"/>
      <c r="N64" s="43"/>
      <c r="O64" s="43"/>
      <c r="P64" s="43"/>
      <c r="Q64" s="43"/>
      <c r="R64" s="43"/>
      <c r="S64" s="43"/>
      <c r="T64" s="43"/>
      <c r="U64" s="43"/>
      <c r="V64" s="43"/>
      <c r="W64" s="43"/>
      <c r="X64" s="43"/>
      <c r="Y64" s="43"/>
    </row>
    <row r="65" spans="13:25">
      <c r="M65" s="43"/>
      <c r="N65" s="43"/>
      <c r="O65" s="43"/>
      <c r="P65" s="43"/>
      <c r="Q65" s="43"/>
      <c r="R65" s="43"/>
      <c r="S65" s="43"/>
      <c r="T65" s="43"/>
      <c r="U65" s="43"/>
      <c r="V65" s="43"/>
      <c r="W65" s="43"/>
      <c r="X65" s="43"/>
      <c r="Y65" s="43"/>
    </row>
    <row r="66" spans="13:25">
      <c r="M66" s="43"/>
      <c r="N66" s="43"/>
      <c r="O66" s="43"/>
      <c r="P66" s="43"/>
      <c r="Q66" s="43"/>
      <c r="R66" s="43"/>
      <c r="S66" s="43"/>
      <c r="T66" s="43"/>
      <c r="U66" s="43"/>
      <c r="V66" s="43"/>
      <c r="W66" s="43"/>
      <c r="X66" s="43"/>
      <c r="Y66" s="43"/>
    </row>
    <row r="67" spans="13:25">
      <c r="M67" s="43"/>
      <c r="N67" s="43"/>
      <c r="O67" s="43"/>
      <c r="P67" s="43"/>
      <c r="Q67" s="43"/>
      <c r="R67" s="43"/>
      <c r="S67" s="43"/>
      <c r="T67" s="43"/>
      <c r="U67" s="43"/>
      <c r="V67" s="43"/>
      <c r="W67" s="43"/>
      <c r="X67" s="43"/>
      <c r="Y67" s="43"/>
    </row>
    <row r="68" spans="13:25">
      <c r="M68" s="43"/>
      <c r="N68" s="43"/>
      <c r="O68" s="43"/>
      <c r="P68" s="43"/>
      <c r="Q68" s="43"/>
      <c r="R68" s="43"/>
      <c r="S68" s="43"/>
      <c r="T68" s="43"/>
      <c r="U68" s="43"/>
      <c r="V68" s="43"/>
      <c r="W68" s="43"/>
      <c r="X68" s="43"/>
      <c r="Y68" s="43"/>
    </row>
    <row r="69" spans="13:25">
      <c r="M69" s="43"/>
      <c r="N69" s="43"/>
      <c r="O69" s="43"/>
      <c r="P69" s="43"/>
      <c r="Q69" s="43"/>
      <c r="R69" s="43"/>
      <c r="S69" s="43"/>
      <c r="T69" s="43"/>
      <c r="U69" s="43"/>
      <c r="V69" s="43"/>
      <c r="W69" s="43"/>
      <c r="X69" s="43"/>
      <c r="Y69" s="43"/>
    </row>
    <row r="70" spans="13:25">
      <c r="M70" s="43"/>
      <c r="N70" s="43"/>
      <c r="O70" s="43"/>
      <c r="P70" s="43"/>
      <c r="Q70" s="43"/>
      <c r="R70" s="43"/>
      <c r="S70" s="43"/>
      <c r="T70" s="43"/>
      <c r="U70" s="43"/>
      <c r="V70" s="43"/>
      <c r="W70" s="43"/>
      <c r="X70" s="43"/>
      <c r="Y70" s="43"/>
    </row>
    <row r="71" spans="13:25">
      <c r="M71" s="43"/>
      <c r="N71" s="43"/>
      <c r="O71" s="43"/>
      <c r="P71" s="43"/>
      <c r="Q71" s="43"/>
      <c r="R71" s="43"/>
      <c r="S71" s="43"/>
      <c r="T71" s="43"/>
      <c r="U71" s="43"/>
      <c r="V71" s="43"/>
      <c r="W71" s="43"/>
      <c r="X71" s="43"/>
      <c r="Y71" s="43"/>
    </row>
    <row r="72" spans="13:25">
      <c r="M72" s="43"/>
      <c r="N72" s="43"/>
      <c r="O72" s="43"/>
      <c r="P72" s="43"/>
      <c r="Q72" s="43"/>
      <c r="R72" s="43"/>
      <c r="S72" s="43"/>
      <c r="T72" s="43"/>
      <c r="U72" s="43"/>
      <c r="V72" s="43"/>
      <c r="W72" s="43"/>
      <c r="X72" s="43"/>
      <c r="Y72" s="43"/>
    </row>
    <row r="73" spans="13:25">
      <c r="M73" s="43"/>
      <c r="N73" s="43"/>
      <c r="O73" s="43"/>
      <c r="P73" s="43"/>
      <c r="Q73" s="43"/>
      <c r="R73" s="43"/>
      <c r="S73" s="43"/>
      <c r="T73" s="43"/>
      <c r="U73" s="43"/>
      <c r="V73" s="43"/>
      <c r="W73" s="43"/>
      <c r="X73" s="43"/>
      <c r="Y73" s="43"/>
    </row>
    <row r="74" spans="13:25">
      <c r="M74" s="43"/>
      <c r="N74" s="43"/>
      <c r="O74" s="43"/>
      <c r="P74" s="43"/>
      <c r="Q74" s="43"/>
      <c r="R74" s="43"/>
      <c r="S74" s="43"/>
      <c r="T74" s="43"/>
      <c r="U74" s="43"/>
      <c r="V74" s="43"/>
      <c r="W74" s="43"/>
      <c r="X74" s="43"/>
      <c r="Y74" s="43"/>
    </row>
    <row r="75" spans="13:25">
      <c r="M75" s="43"/>
      <c r="N75" s="43"/>
      <c r="O75" s="43"/>
      <c r="P75" s="43"/>
      <c r="Q75" s="43"/>
      <c r="R75" s="43"/>
      <c r="S75" s="43"/>
      <c r="T75" s="43"/>
      <c r="U75" s="43"/>
      <c r="V75" s="43"/>
      <c r="W75" s="43"/>
      <c r="X75" s="43"/>
      <c r="Y75" s="43"/>
    </row>
    <row r="76" spans="13:25">
      <c r="M76" s="43"/>
      <c r="N76" s="43"/>
      <c r="O76" s="43"/>
      <c r="P76" s="43"/>
      <c r="Q76" s="43"/>
      <c r="R76" s="43"/>
      <c r="S76" s="43"/>
      <c r="T76" s="43"/>
      <c r="U76" s="43"/>
      <c r="V76" s="43"/>
      <c r="W76" s="43"/>
      <c r="X76" s="43"/>
      <c r="Y76" s="43"/>
    </row>
    <row r="77" spans="13:25">
      <c r="M77" s="43"/>
      <c r="N77" s="43"/>
      <c r="O77" s="43"/>
      <c r="P77" s="43"/>
      <c r="Q77" s="43"/>
      <c r="R77" s="43"/>
      <c r="S77" s="43"/>
      <c r="T77" s="43"/>
      <c r="U77" s="43"/>
      <c r="V77" s="43"/>
      <c r="W77" s="43"/>
      <c r="X77" s="43"/>
      <c r="Y77" s="43"/>
    </row>
    <row r="78" spans="13:25">
      <c r="M78" s="43"/>
      <c r="N78" s="43"/>
      <c r="O78" s="43"/>
      <c r="P78" s="43"/>
      <c r="Q78" s="43"/>
      <c r="R78" s="43"/>
      <c r="S78" s="43"/>
      <c r="T78" s="43"/>
      <c r="U78" s="43"/>
      <c r="V78" s="43"/>
      <c r="W78" s="43"/>
      <c r="X78" s="43"/>
      <c r="Y78" s="43"/>
    </row>
    <row r="79" spans="13:25">
      <c r="M79" s="43"/>
      <c r="N79" s="43"/>
      <c r="O79" s="43"/>
      <c r="P79" s="43"/>
      <c r="Q79" s="43"/>
      <c r="R79" s="43"/>
      <c r="S79" s="43"/>
      <c r="T79" s="43"/>
      <c r="U79" s="43"/>
      <c r="V79" s="43"/>
      <c r="W79" s="43"/>
      <c r="X79" s="43"/>
      <c r="Y79" s="43"/>
    </row>
    <row r="80" spans="13:25">
      <c r="M80" s="43"/>
      <c r="N80" s="43"/>
      <c r="O80" s="43"/>
      <c r="P80" s="43"/>
      <c r="Q80" s="43"/>
      <c r="R80" s="43"/>
      <c r="S80" s="43"/>
      <c r="T80" s="43"/>
      <c r="U80" s="43"/>
      <c r="V80" s="43"/>
      <c r="W80" s="43"/>
      <c r="X80" s="43"/>
      <c r="Y80" s="43"/>
    </row>
    <row r="81" spans="12:25">
      <c r="M81" s="43"/>
      <c r="N81" s="43"/>
      <c r="O81" s="43"/>
      <c r="P81" s="43"/>
      <c r="Q81" s="43"/>
      <c r="R81" s="43"/>
      <c r="S81" s="43"/>
      <c r="T81" s="43"/>
      <c r="U81" s="43"/>
      <c r="V81" s="43"/>
      <c r="W81" s="43"/>
      <c r="X81" s="43"/>
      <c r="Y81" s="43"/>
    </row>
    <row r="82" spans="12:25">
      <c r="M82" s="43"/>
      <c r="N82" s="43"/>
      <c r="O82" s="43"/>
      <c r="P82" s="43"/>
      <c r="Q82" s="43"/>
      <c r="R82" s="43"/>
      <c r="S82" s="43"/>
      <c r="T82" s="43"/>
      <c r="U82" s="43"/>
      <c r="V82" s="43"/>
      <c r="W82" s="43"/>
      <c r="X82" s="43"/>
      <c r="Y82" s="43"/>
    </row>
    <row r="83" spans="12:25">
      <c r="M83" s="43"/>
      <c r="N83" s="43"/>
      <c r="O83" s="43"/>
      <c r="P83" s="43"/>
      <c r="Q83" s="43"/>
      <c r="R83" s="43"/>
      <c r="S83" s="43"/>
      <c r="T83" s="43"/>
      <c r="U83" s="43"/>
      <c r="V83" s="43"/>
      <c r="W83" s="43"/>
      <c r="X83" s="43"/>
      <c r="Y83" s="43"/>
    </row>
    <row r="84" spans="12:25">
      <c r="M84" s="43"/>
      <c r="N84" s="43"/>
      <c r="O84" s="43"/>
      <c r="P84" s="43"/>
      <c r="Q84" s="43"/>
      <c r="R84" s="43"/>
      <c r="S84" s="43"/>
      <c r="T84" s="43"/>
      <c r="U84" s="43"/>
      <c r="V84" s="43"/>
      <c r="W84" s="43"/>
      <c r="X84" s="43"/>
      <c r="Y84" s="43"/>
    </row>
    <row r="85" spans="12:25">
      <c r="M85" s="43"/>
      <c r="N85" s="43"/>
      <c r="O85" s="43"/>
      <c r="P85" s="43"/>
      <c r="Q85" s="43"/>
      <c r="R85" s="43"/>
      <c r="S85" s="43"/>
      <c r="T85" s="43"/>
      <c r="U85" s="43"/>
      <c r="V85" s="43"/>
      <c r="W85" s="43"/>
      <c r="X85" s="43"/>
      <c r="Y85" s="43"/>
    </row>
    <row r="86" spans="12:25">
      <c r="M86" s="43"/>
      <c r="N86" s="43"/>
      <c r="O86" s="43"/>
      <c r="P86" s="43"/>
      <c r="Q86" s="43"/>
      <c r="R86" s="43"/>
      <c r="S86" s="43"/>
      <c r="T86" s="43"/>
      <c r="U86" s="43"/>
      <c r="V86" s="43"/>
      <c r="W86" s="43"/>
      <c r="X86" s="43"/>
      <c r="Y86" s="43"/>
    </row>
    <row r="87" spans="12:25">
      <c r="M87" s="43"/>
      <c r="N87" s="43"/>
      <c r="O87" s="43"/>
      <c r="P87" s="43"/>
      <c r="Q87" s="43"/>
      <c r="R87" s="43"/>
      <c r="S87" s="43"/>
      <c r="T87" s="43"/>
      <c r="U87" s="43"/>
      <c r="V87" s="43"/>
      <c r="W87" s="43"/>
      <c r="X87" s="43"/>
      <c r="Y87" s="43"/>
    </row>
    <row r="88" spans="12:25">
      <c r="M88" s="43"/>
      <c r="N88" s="43"/>
      <c r="O88" s="43"/>
      <c r="P88" s="43"/>
      <c r="Q88" s="43"/>
      <c r="R88" s="43"/>
      <c r="S88" s="43"/>
      <c r="T88" s="43"/>
      <c r="U88" s="43"/>
      <c r="V88" s="43"/>
      <c r="W88" s="43"/>
      <c r="X88" s="43"/>
      <c r="Y88" s="43"/>
    </row>
    <row r="89" spans="12:25">
      <c r="M89" s="43"/>
      <c r="N89" s="43"/>
      <c r="O89" s="43"/>
      <c r="P89" s="43"/>
      <c r="Q89" s="43"/>
      <c r="R89" s="43"/>
      <c r="S89" s="43"/>
      <c r="T89" s="43"/>
      <c r="U89" s="43"/>
      <c r="V89" s="43"/>
      <c r="W89" s="43"/>
      <c r="X89" s="43"/>
      <c r="Y89" s="43"/>
    </row>
    <row r="90" spans="12:25">
      <c r="M90" s="43"/>
      <c r="N90" s="43"/>
      <c r="O90" s="43"/>
      <c r="P90" s="43"/>
      <c r="Q90" s="43"/>
      <c r="R90" s="43"/>
      <c r="S90" s="43"/>
      <c r="T90" s="43"/>
      <c r="U90" s="43"/>
      <c r="V90" s="43"/>
      <c r="W90" s="43"/>
      <c r="X90" s="43"/>
      <c r="Y90" s="43"/>
    </row>
    <row r="91" spans="12:25">
      <c r="M91" s="43"/>
      <c r="N91" s="43"/>
      <c r="O91" s="43"/>
      <c r="P91" s="43"/>
      <c r="Q91" s="43"/>
      <c r="R91" s="43"/>
      <c r="S91" s="43"/>
      <c r="T91" s="43"/>
      <c r="U91" s="43"/>
      <c r="V91" s="43"/>
      <c r="W91" s="43"/>
      <c r="X91" s="43"/>
      <c r="Y91" s="43"/>
    </row>
    <row r="92" spans="12:25">
      <c r="M92" s="43"/>
      <c r="N92" s="43"/>
      <c r="O92" s="43"/>
      <c r="P92" s="43"/>
      <c r="Q92" s="43"/>
      <c r="R92" s="43"/>
      <c r="S92" s="43"/>
      <c r="T92" s="43"/>
      <c r="U92" s="43"/>
      <c r="V92" s="43"/>
      <c r="W92" s="43"/>
      <c r="X92" s="43"/>
      <c r="Y92" s="43"/>
    </row>
    <row r="93" spans="12:25">
      <c r="M93" s="43"/>
      <c r="N93" s="43"/>
      <c r="O93" s="43"/>
      <c r="P93" s="43"/>
      <c r="Q93" s="43"/>
      <c r="R93" s="43"/>
      <c r="S93" s="43"/>
      <c r="T93" s="43"/>
      <c r="U93" s="43"/>
      <c r="V93" s="43"/>
      <c r="W93" s="43"/>
      <c r="X93" s="43"/>
      <c r="Y93" s="43"/>
    </row>
    <row r="94" spans="12:25">
      <c r="M94" s="43"/>
      <c r="N94" s="43"/>
      <c r="O94" s="43"/>
      <c r="P94" s="43"/>
      <c r="Q94" s="43"/>
      <c r="R94" s="43"/>
      <c r="S94" s="43"/>
      <c r="T94" s="43"/>
      <c r="U94" s="43"/>
      <c r="V94" s="43"/>
      <c r="W94" s="43"/>
      <c r="X94" s="43"/>
      <c r="Y94" s="43"/>
    </row>
    <row r="95" spans="12:25">
      <c r="L95" s="43"/>
      <c r="M95" s="43"/>
      <c r="N95" s="43"/>
      <c r="O95" s="43"/>
      <c r="P95" s="43"/>
      <c r="Q95" s="43"/>
      <c r="R95" s="43"/>
      <c r="S95" s="43"/>
      <c r="T95" s="43"/>
      <c r="U95" s="43"/>
      <c r="V95" s="43"/>
      <c r="W95" s="43"/>
      <c r="X95" s="43"/>
      <c r="Y95" s="43"/>
    </row>
    <row r="96" spans="12:25">
      <c r="L96" s="43"/>
      <c r="M96" s="43"/>
      <c r="N96" s="43"/>
      <c r="O96" s="43"/>
      <c r="P96" s="43"/>
      <c r="Q96" s="43"/>
      <c r="R96" s="43"/>
      <c r="S96" s="43"/>
      <c r="T96" s="43"/>
      <c r="U96" s="43"/>
      <c r="V96" s="43"/>
      <c r="W96" s="43"/>
      <c r="X96" s="43"/>
      <c r="Y96" s="43"/>
    </row>
    <row r="97" spans="12:25">
      <c r="L97" s="43"/>
      <c r="M97" s="43"/>
      <c r="N97" s="43"/>
      <c r="O97" s="43"/>
      <c r="P97" s="43"/>
      <c r="Q97" s="43"/>
      <c r="R97" s="43"/>
      <c r="S97" s="43"/>
      <c r="T97" s="43"/>
      <c r="U97" s="43"/>
      <c r="V97" s="43"/>
      <c r="W97" s="43"/>
      <c r="X97" s="43"/>
      <c r="Y97" s="43"/>
    </row>
    <row r="98" spans="12:25">
      <c r="L98" s="43"/>
      <c r="M98" s="43"/>
      <c r="N98" s="43"/>
      <c r="O98" s="43"/>
      <c r="P98" s="43"/>
      <c r="Q98" s="43"/>
      <c r="R98" s="43"/>
      <c r="S98" s="43"/>
      <c r="T98" s="43"/>
      <c r="U98" s="43"/>
      <c r="V98" s="43"/>
      <c r="W98" s="43"/>
      <c r="X98" s="43"/>
      <c r="Y98" s="43"/>
    </row>
    <row r="99" spans="12:25">
      <c r="L99" s="43"/>
      <c r="M99" s="43"/>
      <c r="N99" s="43"/>
      <c r="O99" s="43"/>
      <c r="P99" s="43"/>
      <c r="Q99" s="43"/>
      <c r="R99" s="43"/>
      <c r="S99" s="43"/>
      <c r="T99" s="43"/>
      <c r="U99" s="43"/>
      <c r="V99" s="43"/>
      <c r="W99" s="43"/>
      <c r="X99" s="43"/>
      <c r="Y99" s="43"/>
    </row>
    <row r="100" spans="12:25">
      <c r="L100" s="43"/>
      <c r="M100" s="43"/>
      <c r="N100" s="43"/>
      <c r="O100" s="43"/>
      <c r="P100" s="43"/>
      <c r="Q100" s="43"/>
      <c r="R100" s="43"/>
      <c r="S100" s="43"/>
      <c r="T100" s="43"/>
      <c r="U100" s="43"/>
      <c r="V100" s="43"/>
      <c r="W100" s="43"/>
      <c r="X100" s="43"/>
      <c r="Y100" s="43"/>
    </row>
    <row r="101" spans="12:25">
      <c r="L101" s="43"/>
      <c r="M101" s="43"/>
      <c r="N101" s="43"/>
      <c r="O101" s="43"/>
      <c r="P101" s="43"/>
      <c r="Q101" s="43"/>
      <c r="R101" s="43"/>
      <c r="S101" s="43"/>
      <c r="T101" s="43"/>
      <c r="U101" s="43"/>
      <c r="V101" s="43"/>
      <c r="W101" s="43"/>
      <c r="X101" s="43"/>
      <c r="Y101" s="43"/>
    </row>
    <row r="102" spans="12:25">
      <c r="L102" s="43"/>
      <c r="M102" s="43"/>
      <c r="N102" s="43"/>
      <c r="O102" s="43"/>
      <c r="P102" s="43"/>
      <c r="Q102" s="43"/>
      <c r="R102" s="43"/>
      <c r="S102" s="43"/>
      <c r="T102" s="43"/>
      <c r="U102" s="43"/>
      <c r="V102" s="43"/>
      <c r="W102" s="43"/>
      <c r="X102" s="43"/>
      <c r="Y102" s="43"/>
    </row>
    <row r="103" spans="12:25">
      <c r="L103" s="43"/>
      <c r="M103" s="43"/>
      <c r="N103" s="43"/>
      <c r="O103" s="43"/>
      <c r="P103" s="43"/>
      <c r="Q103" s="43"/>
      <c r="R103" s="43"/>
      <c r="S103" s="43"/>
      <c r="T103" s="43"/>
      <c r="U103" s="43"/>
      <c r="V103" s="43"/>
      <c r="W103" s="43"/>
      <c r="X103" s="43"/>
      <c r="Y103" s="43"/>
    </row>
    <row r="104" spans="12:25">
      <c r="L104" s="43"/>
      <c r="M104" s="43"/>
      <c r="N104" s="43"/>
      <c r="O104" s="43"/>
      <c r="P104" s="43"/>
      <c r="Q104" s="43"/>
      <c r="R104" s="43"/>
      <c r="S104" s="43"/>
      <c r="T104" s="43"/>
      <c r="U104" s="43"/>
      <c r="V104" s="43"/>
      <c r="W104" s="43"/>
      <c r="X104" s="43"/>
      <c r="Y104" s="43"/>
    </row>
    <row r="105" spans="12:25">
      <c r="L105" s="43"/>
      <c r="M105" s="43"/>
      <c r="N105" s="43"/>
      <c r="O105" s="43"/>
      <c r="P105" s="43"/>
      <c r="Q105" s="43"/>
      <c r="R105" s="43"/>
      <c r="S105" s="43"/>
      <c r="T105" s="43"/>
      <c r="U105" s="43"/>
      <c r="V105" s="43"/>
      <c r="W105" s="43"/>
      <c r="X105" s="43"/>
      <c r="Y105" s="43"/>
    </row>
    <row r="106" spans="12:25">
      <c r="L106" s="43"/>
      <c r="M106" s="43"/>
      <c r="N106" s="43"/>
      <c r="O106" s="43"/>
      <c r="P106" s="43"/>
      <c r="Q106" s="43"/>
      <c r="R106" s="43"/>
      <c r="S106" s="43"/>
      <c r="T106" s="43"/>
      <c r="U106" s="43"/>
      <c r="V106" s="43"/>
      <c r="W106" s="43"/>
      <c r="X106" s="43"/>
      <c r="Y106" s="43"/>
    </row>
    <row r="107" spans="12:25">
      <c r="L107" s="43"/>
      <c r="M107" s="43"/>
      <c r="N107" s="43"/>
      <c r="O107" s="43"/>
      <c r="P107" s="43"/>
      <c r="Q107" s="43"/>
      <c r="R107" s="43"/>
      <c r="S107" s="43"/>
      <c r="T107" s="43"/>
      <c r="U107" s="43"/>
      <c r="V107" s="43"/>
      <c r="W107" s="43"/>
      <c r="X107" s="43"/>
      <c r="Y107" s="43"/>
    </row>
    <row r="108" spans="12:25">
      <c r="L108" s="43"/>
      <c r="M108" s="43"/>
      <c r="N108" s="43"/>
      <c r="O108" s="43"/>
      <c r="P108" s="43"/>
      <c r="Q108" s="43"/>
      <c r="R108" s="43"/>
      <c r="S108" s="43"/>
      <c r="T108" s="43"/>
      <c r="U108" s="43"/>
      <c r="V108" s="43"/>
      <c r="W108" s="43"/>
      <c r="X108" s="43"/>
      <c r="Y108" s="43"/>
    </row>
    <row r="109" spans="12:25">
      <c r="L109" s="43"/>
      <c r="M109" s="43"/>
      <c r="N109" s="43"/>
      <c r="O109" s="43"/>
      <c r="P109" s="43"/>
      <c r="Q109" s="43"/>
      <c r="R109" s="43"/>
      <c r="S109" s="43"/>
      <c r="T109" s="43"/>
      <c r="U109" s="43"/>
      <c r="V109" s="43"/>
      <c r="W109" s="43"/>
      <c r="X109" s="43"/>
      <c r="Y109" s="43"/>
    </row>
    <row r="110" spans="12:25">
      <c r="L110" s="43"/>
      <c r="M110" s="43"/>
      <c r="N110" s="43"/>
      <c r="O110" s="43"/>
      <c r="P110" s="43"/>
      <c r="Q110" s="43"/>
      <c r="R110" s="43"/>
      <c r="S110" s="43"/>
      <c r="T110" s="43"/>
      <c r="U110" s="43"/>
      <c r="V110" s="43"/>
      <c r="W110" s="43"/>
      <c r="X110" s="43"/>
      <c r="Y110" s="43"/>
    </row>
    <row r="111" spans="12:25">
      <c r="L111" s="43"/>
      <c r="M111" s="43"/>
      <c r="N111" s="43"/>
      <c r="O111" s="43"/>
      <c r="P111" s="43"/>
      <c r="Q111" s="43"/>
      <c r="R111" s="43"/>
      <c r="S111" s="43"/>
      <c r="T111" s="43"/>
      <c r="U111" s="43"/>
      <c r="V111" s="43"/>
      <c r="W111" s="43"/>
      <c r="X111" s="43"/>
      <c r="Y111" s="43"/>
    </row>
    <row r="112" spans="12:25">
      <c r="L112" s="43"/>
      <c r="M112" s="43"/>
      <c r="N112" s="43"/>
      <c r="O112" s="43"/>
      <c r="P112" s="43"/>
      <c r="Q112" s="43"/>
      <c r="R112" s="43"/>
      <c r="S112" s="43"/>
      <c r="T112" s="43"/>
      <c r="U112" s="43"/>
      <c r="V112" s="43"/>
      <c r="W112" s="43"/>
      <c r="X112" s="43"/>
      <c r="Y112" s="43"/>
    </row>
    <row r="113" spans="12:25">
      <c r="L113" s="43"/>
      <c r="M113" s="43"/>
      <c r="N113" s="43"/>
      <c r="O113" s="43"/>
      <c r="P113" s="43"/>
      <c r="Q113" s="43"/>
      <c r="R113" s="43"/>
      <c r="S113" s="43"/>
      <c r="T113" s="43"/>
      <c r="U113" s="43"/>
      <c r="V113" s="43"/>
      <c r="W113" s="43"/>
      <c r="X113" s="43"/>
      <c r="Y113" s="43"/>
    </row>
    <row r="114" spans="12:25">
      <c r="L114" s="43"/>
      <c r="M114" s="43"/>
      <c r="N114" s="43"/>
      <c r="O114" s="43"/>
      <c r="P114" s="43"/>
      <c r="Q114" s="43"/>
      <c r="R114" s="43"/>
      <c r="S114" s="43"/>
      <c r="T114" s="43"/>
      <c r="U114" s="43"/>
      <c r="V114" s="43"/>
      <c r="W114" s="43"/>
      <c r="X114" s="43"/>
      <c r="Y114" s="43"/>
    </row>
    <row r="115" spans="12:25">
      <c r="L115" s="43"/>
      <c r="M115" s="43"/>
      <c r="N115" s="43"/>
      <c r="O115" s="43"/>
      <c r="P115" s="43"/>
      <c r="Q115" s="43"/>
      <c r="R115" s="43"/>
      <c r="S115" s="43"/>
      <c r="T115" s="43"/>
      <c r="U115" s="43"/>
      <c r="V115" s="43"/>
      <c r="W115" s="43"/>
      <c r="X115" s="43"/>
      <c r="Y115" s="43"/>
    </row>
    <row r="116" spans="12:25">
      <c r="L116" s="43"/>
      <c r="M116" s="43"/>
      <c r="N116" s="43"/>
      <c r="O116" s="43"/>
      <c r="P116" s="43"/>
      <c r="Q116" s="43"/>
      <c r="R116" s="43"/>
      <c r="S116" s="43"/>
      <c r="T116" s="43"/>
      <c r="U116" s="43"/>
      <c r="V116" s="43"/>
      <c r="W116" s="43"/>
      <c r="X116" s="43"/>
      <c r="Y116" s="43"/>
    </row>
    <row r="117" spans="12:25">
      <c r="L117" s="43"/>
      <c r="M117" s="43"/>
      <c r="N117" s="43"/>
      <c r="O117" s="43"/>
      <c r="P117" s="43"/>
      <c r="Q117" s="43"/>
      <c r="R117" s="43"/>
      <c r="S117" s="43"/>
      <c r="T117" s="43"/>
      <c r="U117" s="43"/>
      <c r="V117" s="43"/>
      <c r="W117" s="43"/>
      <c r="X117" s="43"/>
      <c r="Y117" s="43"/>
    </row>
    <row r="118" spans="12:25">
      <c r="L118" s="43"/>
      <c r="M118" s="43"/>
      <c r="N118" s="43"/>
      <c r="O118" s="43"/>
      <c r="P118" s="43"/>
      <c r="Q118" s="43"/>
      <c r="R118" s="43"/>
      <c r="S118" s="43"/>
      <c r="T118" s="43"/>
      <c r="U118" s="43"/>
      <c r="V118" s="43"/>
      <c r="W118" s="43"/>
      <c r="X118" s="43"/>
      <c r="Y118" s="43"/>
    </row>
    <row r="119" spans="12:25">
      <c r="L119" s="43"/>
      <c r="M119" s="43"/>
      <c r="N119" s="43"/>
      <c r="O119" s="43"/>
      <c r="P119" s="43"/>
      <c r="Q119" s="43"/>
      <c r="R119" s="43"/>
      <c r="S119" s="43"/>
      <c r="T119" s="43"/>
      <c r="U119" s="43"/>
      <c r="V119" s="43"/>
      <c r="W119" s="43"/>
      <c r="X119" s="43"/>
      <c r="Y119" s="43"/>
    </row>
    <row r="120" spans="12:25">
      <c r="L120" s="43"/>
      <c r="M120" s="43"/>
      <c r="N120" s="43"/>
      <c r="O120" s="43"/>
      <c r="P120" s="43"/>
      <c r="Q120" s="43"/>
      <c r="R120" s="43"/>
      <c r="S120" s="43"/>
      <c r="T120" s="43"/>
      <c r="U120" s="43"/>
      <c r="V120" s="43"/>
      <c r="W120" s="43"/>
      <c r="X120" s="43"/>
      <c r="Y120" s="43"/>
    </row>
    <row r="121" spans="12:25">
      <c r="L121" s="43"/>
      <c r="M121" s="43"/>
      <c r="N121" s="43"/>
      <c r="O121" s="43"/>
      <c r="P121" s="43"/>
      <c r="Q121" s="43"/>
      <c r="R121" s="43"/>
      <c r="S121" s="43"/>
      <c r="T121" s="43"/>
      <c r="U121" s="43"/>
      <c r="V121" s="43"/>
      <c r="W121" s="43"/>
      <c r="X121" s="43"/>
      <c r="Y121" s="43"/>
    </row>
    <row r="122" spans="12:25">
      <c r="L122" s="43"/>
      <c r="M122" s="43"/>
      <c r="N122" s="43"/>
      <c r="O122" s="43"/>
      <c r="P122" s="43"/>
      <c r="Q122" s="43"/>
      <c r="R122" s="43"/>
      <c r="S122" s="43"/>
      <c r="T122" s="43"/>
      <c r="U122" s="43"/>
      <c r="V122" s="43"/>
      <c r="W122" s="43"/>
      <c r="X122" s="43"/>
      <c r="Y122" s="43"/>
    </row>
    <row r="123" spans="12:25">
      <c r="L123" s="43"/>
      <c r="M123" s="43"/>
      <c r="N123" s="43"/>
      <c r="O123" s="43"/>
      <c r="P123" s="43"/>
      <c r="Q123" s="43"/>
      <c r="R123" s="43"/>
      <c r="S123" s="43"/>
      <c r="T123" s="43"/>
      <c r="U123" s="43"/>
      <c r="V123" s="43"/>
      <c r="W123" s="43"/>
      <c r="X123" s="43"/>
      <c r="Y123" s="43"/>
    </row>
    <row r="124" spans="12:25">
      <c r="L124" s="43"/>
      <c r="M124" s="43"/>
      <c r="N124" s="43"/>
      <c r="O124" s="43"/>
      <c r="P124" s="43"/>
      <c r="Q124" s="43"/>
      <c r="R124" s="43"/>
      <c r="S124" s="43"/>
      <c r="T124" s="43"/>
      <c r="U124" s="43"/>
      <c r="V124" s="43"/>
      <c r="W124" s="43"/>
      <c r="X124" s="43"/>
      <c r="Y124" s="43"/>
    </row>
    <row r="131" spans="1:11">
      <c r="A131" s="43"/>
      <c r="B131" s="43"/>
      <c r="C131" s="43"/>
      <c r="D131" s="43"/>
      <c r="E131" s="43"/>
      <c r="F131" s="43"/>
      <c r="G131" s="43"/>
      <c r="H131" s="43"/>
      <c r="I131" s="43"/>
      <c r="J131" s="43"/>
      <c r="K131" s="43"/>
    </row>
    <row r="132" spans="1:11">
      <c r="A132" s="43"/>
      <c r="B132" s="43"/>
      <c r="C132" s="43"/>
      <c r="D132" s="43"/>
      <c r="E132" s="43"/>
      <c r="F132" s="43"/>
      <c r="G132" s="43"/>
      <c r="H132" s="43"/>
      <c r="I132" s="43"/>
      <c r="J132" s="43"/>
      <c r="K132" s="43"/>
    </row>
    <row r="133" spans="1:11">
      <c r="A133" s="43"/>
      <c r="B133" s="43"/>
      <c r="C133" s="43"/>
      <c r="D133" s="43"/>
      <c r="E133" s="43"/>
      <c r="F133" s="43"/>
      <c r="G133" s="43"/>
      <c r="H133" s="43"/>
      <c r="I133" s="43"/>
      <c r="J133" s="43"/>
      <c r="K133" s="43"/>
    </row>
    <row r="134" spans="1:11">
      <c r="A134" s="43"/>
      <c r="B134" s="43"/>
      <c r="C134" s="43"/>
      <c r="D134" s="43"/>
      <c r="E134" s="43"/>
      <c r="F134" s="43"/>
      <c r="G134" s="43"/>
      <c r="H134" s="43"/>
      <c r="I134" s="43"/>
      <c r="J134" s="43"/>
      <c r="K134" s="43"/>
    </row>
    <row r="135" spans="1:11">
      <c r="A135" s="43"/>
      <c r="B135" s="43"/>
      <c r="C135" s="43"/>
      <c r="D135" s="43"/>
      <c r="E135" s="43"/>
      <c r="F135" s="43"/>
      <c r="G135" s="43"/>
      <c r="H135" s="43"/>
      <c r="I135" s="43"/>
      <c r="J135" s="43"/>
      <c r="K135" s="43"/>
    </row>
    <row r="136" spans="1:11">
      <c r="A136" s="43"/>
      <c r="B136" s="43"/>
      <c r="C136" s="43"/>
      <c r="D136" s="43"/>
      <c r="E136" s="43"/>
      <c r="F136" s="43"/>
      <c r="G136" s="43"/>
      <c r="H136" s="43"/>
      <c r="I136" s="43"/>
      <c r="J136" s="43"/>
      <c r="K136" s="43"/>
    </row>
    <row r="137" spans="1:11">
      <c r="A137" s="43"/>
      <c r="B137" s="43"/>
      <c r="C137" s="43"/>
      <c r="D137" s="43"/>
      <c r="E137" s="43"/>
      <c r="F137" s="43"/>
      <c r="G137" s="43"/>
      <c r="H137" s="43"/>
      <c r="I137" s="43"/>
      <c r="J137" s="43"/>
      <c r="K137" s="43"/>
    </row>
    <row r="138" spans="1:11">
      <c r="A138" s="43"/>
      <c r="B138" s="43"/>
      <c r="C138" s="43"/>
      <c r="D138" s="43"/>
      <c r="E138" s="43"/>
      <c r="F138" s="43"/>
      <c r="G138" s="43"/>
      <c r="H138" s="43"/>
      <c r="I138" s="43"/>
      <c r="J138" s="43"/>
      <c r="K138" s="43"/>
    </row>
    <row r="139" spans="1:11">
      <c r="A139" s="43"/>
      <c r="B139" s="43"/>
      <c r="C139" s="43"/>
      <c r="D139" s="43"/>
      <c r="E139" s="43"/>
      <c r="F139" s="43"/>
      <c r="G139" s="43"/>
      <c r="H139" s="43"/>
      <c r="I139" s="43"/>
      <c r="J139" s="43"/>
      <c r="K139" s="43"/>
    </row>
    <row r="140" spans="1:11">
      <c r="A140" s="43"/>
      <c r="B140" s="43"/>
      <c r="C140" s="43"/>
      <c r="D140" s="43"/>
      <c r="E140" s="43"/>
      <c r="F140" s="43"/>
      <c r="G140" s="43"/>
      <c r="H140" s="43"/>
      <c r="I140" s="43"/>
      <c r="J140" s="43"/>
      <c r="K140" s="43"/>
    </row>
    <row r="141" spans="1:11">
      <c r="A141" s="43"/>
      <c r="B141" s="43"/>
      <c r="C141" s="43"/>
      <c r="D141" s="43"/>
      <c r="E141" s="43"/>
      <c r="F141" s="43"/>
      <c r="G141" s="43"/>
      <c r="H141" s="43"/>
    </row>
    <row r="142" spans="1:11">
      <c r="A142" s="43"/>
      <c r="B142" s="43"/>
      <c r="C142" s="43"/>
      <c r="D142" s="43"/>
      <c r="E142" s="43"/>
      <c r="F142" s="43"/>
      <c r="G142" s="43"/>
      <c r="H142" s="43"/>
    </row>
    <row r="143" spans="1:11">
      <c r="A143" s="43"/>
      <c r="B143" s="43"/>
      <c r="C143" s="43"/>
      <c r="D143" s="43"/>
      <c r="E143" s="43"/>
      <c r="F143" s="43"/>
      <c r="G143" s="43"/>
      <c r="H143" s="43"/>
    </row>
    <row r="144" spans="1:11">
      <c r="A144" s="43"/>
      <c r="B144" s="43"/>
      <c r="C144" s="43"/>
      <c r="D144" s="43"/>
      <c r="E144" s="43"/>
      <c r="F144" s="43"/>
      <c r="G144" s="43"/>
      <c r="H144" s="43"/>
    </row>
    <row r="145" spans="1:8">
      <c r="A145" s="43"/>
      <c r="B145" s="43"/>
      <c r="C145" s="43"/>
      <c r="D145" s="43"/>
      <c r="E145" s="43"/>
      <c r="F145" s="43"/>
      <c r="G145" s="43"/>
      <c r="H145" s="43"/>
    </row>
    <row r="146" spans="1:8">
      <c r="A146" s="43"/>
      <c r="B146" s="43"/>
      <c r="C146" s="43"/>
      <c r="D146" s="43"/>
      <c r="E146" s="43"/>
      <c r="F146" s="43"/>
      <c r="G146" s="43"/>
      <c r="H146" s="43"/>
    </row>
    <row r="147" spans="1:8">
      <c r="A147" s="43"/>
      <c r="B147" s="43"/>
      <c r="C147" s="43"/>
      <c r="D147" s="43"/>
      <c r="E147" s="43"/>
      <c r="F147" s="43"/>
      <c r="G147" s="43"/>
      <c r="H147" s="43"/>
    </row>
    <row r="148" spans="1:8">
      <c r="A148" s="43"/>
      <c r="B148" s="43"/>
      <c r="C148" s="43"/>
      <c r="D148" s="43"/>
      <c r="E148" s="43"/>
      <c r="F148" s="43"/>
      <c r="G148" s="43"/>
      <c r="H148" s="43"/>
    </row>
    <row r="149" spans="1:8">
      <c r="A149" s="43"/>
      <c r="B149" s="43"/>
      <c r="C149" s="43"/>
      <c r="D149" s="43"/>
      <c r="E149" s="43"/>
      <c r="F149" s="43"/>
      <c r="G149" s="43"/>
      <c r="H149" s="43"/>
    </row>
    <row r="150" spans="1:8">
      <c r="A150" s="43"/>
      <c r="B150" s="43"/>
      <c r="C150" s="43"/>
      <c r="D150" s="43"/>
      <c r="E150" s="43"/>
      <c r="F150" s="43"/>
      <c r="G150" s="43"/>
      <c r="H150" s="43"/>
    </row>
    <row r="151" spans="1:8">
      <c r="A151" s="43"/>
      <c r="B151" s="43"/>
      <c r="C151" s="43"/>
      <c r="D151" s="43"/>
      <c r="E151" s="43"/>
      <c r="F151" s="43"/>
      <c r="G151" s="43"/>
      <c r="H151" s="43"/>
    </row>
    <row r="152" spans="1:8">
      <c r="A152" s="43"/>
      <c r="B152" s="43"/>
      <c r="C152" s="43"/>
      <c r="D152" s="43"/>
      <c r="E152" s="43"/>
      <c r="F152" s="43"/>
      <c r="G152" s="43"/>
      <c r="H152" s="43"/>
    </row>
    <row r="153" spans="1:8">
      <c r="A153" s="43"/>
      <c r="B153" s="43"/>
      <c r="C153" s="43"/>
      <c r="D153" s="43"/>
      <c r="E153" s="43"/>
      <c r="F153" s="43"/>
      <c r="G153" s="43"/>
      <c r="H153" s="43"/>
    </row>
    <row r="154" spans="1:8">
      <c r="A154" s="43"/>
      <c r="B154" s="43"/>
      <c r="C154" s="43"/>
      <c r="D154" s="43"/>
      <c r="E154" s="43"/>
      <c r="F154" s="43"/>
      <c r="G154" s="43"/>
      <c r="H154" s="43"/>
    </row>
    <row r="155" spans="1:8">
      <c r="A155" s="43"/>
      <c r="B155" s="43"/>
      <c r="C155" s="43"/>
      <c r="D155" s="43"/>
      <c r="E155" s="43"/>
      <c r="F155" s="43"/>
      <c r="G155" s="43"/>
      <c r="H155" s="43"/>
    </row>
    <row r="156" spans="1:8">
      <c r="A156" s="43"/>
      <c r="B156" s="43"/>
      <c r="C156" s="43"/>
      <c r="D156" s="43"/>
      <c r="E156" s="43"/>
      <c r="F156" s="43"/>
      <c r="G156" s="43"/>
      <c r="H156" s="43"/>
    </row>
    <row r="157" spans="1:8">
      <c r="A157" s="43"/>
      <c r="B157" s="43"/>
      <c r="C157" s="43"/>
      <c r="D157" s="43"/>
      <c r="E157" s="43"/>
      <c r="F157" s="43"/>
      <c r="G157" s="43"/>
      <c r="H157" s="43"/>
    </row>
    <row r="158" spans="1:8">
      <c r="A158" s="43"/>
      <c r="B158" s="43"/>
      <c r="C158" s="43"/>
      <c r="D158" s="43"/>
      <c r="E158" s="43"/>
      <c r="F158" s="43"/>
      <c r="G158" s="43"/>
      <c r="H158" s="43"/>
    </row>
    <row r="159" spans="1:8">
      <c r="A159" s="43"/>
      <c r="B159" s="43"/>
      <c r="C159" s="43"/>
      <c r="D159" s="43"/>
      <c r="E159" s="43"/>
      <c r="F159" s="43"/>
      <c r="G159" s="43"/>
      <c r="H159" s="43"/>
    </row>
    <row r="160" spans="1:8">
      <c r="A160" s="43"/>
      <c r="B160" s="43"/>
      <c r="C160" s="43"/>
      <c r="D160" s="43"/>
      <c r="E160" s="43"/>
      <c r="F160" s="43"/>
      <c r="G160" s="43"/>
      <c r="H160" s="43"/>
    </row>
    <row r="161" spans="1:8">
      <c r="A161" s="43"/>
      <c r="B161" s="43"/>
      <c r="C161" s="43"/>
      <c r="D161" s="43"/>
      <c r="E161" s="43"/>
      <c r="F161" s="43"/>
      <c r="G161" s="43"/>
      <c r="H161" s="43"/>
    </row>
    <row r="162" spans="1:8">
      <c r="A162" s="43"/>
      <c r="B162" s="43"/>
      <c r="C162" s="43"/>
      <c r="D162" s="43"/>
      <c r="E162" s="43"/>
      <c r="F162" s="43"/>
      <c r="G162" s="43"/>
      <c r="H162" s="43"/>
    </row>
    <row r="163" spans="1:8">
      <c r="A163" s="43"/>
      <c r="B163" s="43"/>
      <c r="C163" s="43"/>
      <c r="D163" s="43"/>
      <c r="E163" s="43"/>
      <c r="F163" s="43"/>
      <c r="G163" s="43"/>
      <c r="H163" s="43"/>
    </row>
    <row r="164" spans="1:8">
      <c r="A164" s="43"/>
      <c r="B164" s="43"/>
      <c r="C164" s="43"/>
      <c r="D164" s="43"/>
      <c r="E164" s="43"/>
      <c r="F164" s="43"/>
      <c r="G164" s="43"/>
      <c r="H164" s="43"/>
    </row>
    <row r="165" spans="1:8">
      <c r="A165" s="43"/>
      <c r="B165" s="43"/>
      <c r="C165" s="43"/>
      <c r="D165" s="43"/>
      <c r="E165" s="43"/>
      <c r="F165" s="43"/>
      <c r="G165" s="43"/>
      <c r="H165" s="43"/>
    </row>
    <row r="166" spans="1:8">
      <c r="A166" s="43"/>
      <c r="B166" s="43"/>
      <c r="C166" s="43"/>
      <c r="D166" s="43"/>
      <c r="E166" s="43"/>
      <c r="F166" s="43"/>
      <c r="G166" s="43"/>
      <c r="H166" s="43"/>
    </row>
    <row r="167" spans="1:8">
      <c r="A167" s="43"/>
      <c r="B167" s="43"/>
      <c r="C167" s="43"/>
      <c r="D167" s="43"/>
      <c r="E167" s="43"/>
      <c r="F167" s="43"/>
      <c r="G167" s="43"/>
      <c r="H167" s="43"/>
    </row>
    <row r="168" spans="1:8">
      <c r="A168" s="43"/>
      <c r="B168" s="43"/>
      <c r="C168" s="43"/>
      <c r="D168" s="43"/>
      <c r="E168" s="43"/>
      <c r="F168" s="43"/>
      <c r="G168" s="43"/>
      <c r="H168" s="43"/>
    </row>
    <row r="169" spans="1:8">
      <c r="A169" s="43"/>
      <c r="B169" s="43"/>
      <c r="C169" s="43"/>
      <c r="D169" s="43"/>
      <c r="E169" s="43"/>
      <c r="F169" s="43"/>
      <c r="G169" s="43"/>
      <c r="H169" s="43"/>
    </row>
    <row r="170" spans="1:8">
      <c r="A170" s="43"/>
      <c r="B170" s="43"/>
      <c r="C170" s="43"/>
      <c r="D170" s="43"/>
      <c r="E170" s="43"/>
      <c r="F170" s="43"/>
      <c r="G170" s="43"/>
      <c r="H170" s="43"/>
    </row>
    <row r="171" spans="1:8">
      <c r="A171" s="43"/>
      <c r="B171" s="43"/>
      <c r="C171" s="43"/>
      <c r="D171" s="43"/>
      <c r="E171" s="43"/>
      <c r="F171" s="43"/>
      <c r="G171" s="43"/>
      <c r="H171" s="43"/>
    </row>
    <row r="172" spans="1:8">
      <c r="A172" s="43"/>
      <c r="B172" s="43"/>
      <c r="C172" s="43"/>
      <c r="D172" s="43"/>
      <c r="E172" s="43"/>
      <c r="F172" s="43"/>
      <c r="G172" s="43"/>
      <c r="H172" s="43"/>
    </row>
    <row r="173" spans="1:8">
      <c r="A173" s="43"/>
      <c r="B173" s="43"/>
      <c r="C173" s="43"/>
      <c r="D173" s="43"/>
      <c r="E173" s="43"/>
      <c r="F173" s="43"/>
      <c r="G173" s="43"/>
      <c r="H173" s="43"/>
    </row>
    <row r="174" spans="1:8">
      <c r="A174" s="43"/>
      <c r="B174" s="43"/>
      <c r="C174" s="43"/>
      <c r="D174" s="43"/>
      <c r="E174" s="43"/>
      <c r="F174" s="43"/>
      <c r="G174" s="43"/>
      <c r="H174" s="43"/>
    </row>
    <row r="175" spans="1:8">
      <c r="A175" s="43"/>
      <c r="B175" s="43"/>
      <c r="C175" s="43"/>
      <c r="D175" s="43"/>
      <c r="E175" s="43"/>
      <c r="F175" s="43"/>
      <c r="G175" s="43"/>
      <c r="H175" s="43"/>
    </row>
    <row r="176" spans="1:8">
      <c r="A176" s="43"/>
      <c r="B176" s="43"/>
      <c r="C176" s="43"/>
      <c r="D176" s="43"/>
      <c r="E176" s="43"/>
      <c r="F176" s="43"/>
      <c r="G176" s="43"/>
      <c r="H176" s="43"/>
    </row>
    <row r="177" spans="1:8">
      <c r="A177" s="43"/>
      <c r="B177" s="43"/>
      <c r="C177" s="43"/>
      <c r="D177" s="43"/>
      <c r="E177" s="43"/>
      <c r="F177" s="43"/>
      <c r="G177" s="43"/>
      <c r="H177" s="43"/>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6EA6D-3EA9-44BC-86EA-1D5861A0A7B8}">
  <dimension ref="A1:AA153"/>
  <sheetViews>
    <sheetView workbookViewId="0"/>
  </sheetViews>
  <sheetFormatPr defaultColWidth="9.109375" defaultRowHeight="15.6"/>
  <cols>
    <col min="1" max="1" width="9.6640625" style="1" customWidth="1"/>
    <col min="2" max="21" width="12.33203125" style="1" customWidth="1"/>
    <col min="22" max="23" width="8.88671875" style="1" customWidth="1"/>
    <col min="24" max="25" width="9.109375" style="1"/>
    <col min="26" max="27" width="11.5546875" style="1" bestFit="1" customWidth="1"/>
    <col min="28" max="16384" width="9.109375" style="1"/>
  </cols>
  <sheetData>
    <row r="1" spans="1:27" ht="15.75" customHeight="1">
      <c r="A1" s="51" t="s">
        <v>77</v>
      </c>
      <c r="B1" s="51"/>
      <c r="C1" s="37" t="s">
        <v>78</v>
      </c>
      <c r="D1" s="52"/>
      <c r="E1" s="52"/>
      <c r="F1" s="52"/>
      <c r="G1" s="52"/>
      <c r="H1" s="52"/>
      <c r="I1" s="52"/>
      <c r="J1" s="52"/>
      <c r="K1" s="52"/>
      <c r="L1" s="52"/>
      <c r="M1" s="52"/>
      <c r="N1"/>
      <c r="O1"/>
      <c r="P1"/>
      <c r="Q1"/>
      <c r="R1"/>
      <c r="S1"/>
      <c r="T1"/>
      <c r="U1"/>
      <c r="V1"/>
      <c r="W1"/>
      <c r="X1"/>
      <c r="Y1"/>
      <c r="Z1"/>
      <c r="AA1"/>
    </row>
    <row r="2" spans="1:27" ht="15.75" customHeight="1">
      <c r="A2" s="20"/>
      <c r="B2" s="20"/>
      <c r="C2" s="11"/>
      <c r="D2" s="11"/>
      <c r="E2" s="11"/>
      <c r="F2" s="11"/>
      <c r="G2" s="11"/>
      <c r="H2" s="11"/>
      <c r="I2" s="37"/>
      <c r="J2" s="37"/>
      <c r="K2" s="39"/>
      <c r="L2" s="39"/>
      <c r="M2" s="39"/>
      <c r="N2" s="88"/>
      <c r="O2" s="88"/>
      <c r="P2" s="88"/>
      <c r="Q2" s="88"/>
      <c r="R2" s="88"/>
      <c r="S2" s="88"/>
      <c r="T2" s="88"/>
      <c r="U2" s="88"/>
      <c r="V2" s="88"/>
      <c r="W2" s="88"/>
      <c r="X2" s="88"/>
      <c r="Y2" s="88"/>
      <c r="Z2" s="88"/>
      <c r="AA2" s="88"/>
    </row>
    <row r="3" spans="1:27">
      <c r="A3" s="191" t="s">
        <v>123</v>
      </c>
      <c r="B3" s="191"/>
      <c r="C3" s="191"/>
      <c r="D3" s="191"/>
      <c r="E3" s="191"/>
      <c r="F3" s="191"/>
      <c r="G3" s="191"/>
      <c r="H3" s="191"/>
      <c r="I3" s="191"/>
      <c r="J3" s="191"/>
      <c r="K3" s="191"/>
      <c r="L3" s="191"/>
      <c r="M3" s="191"/>
      <c r="X3" s="88"/>
      <c r="Y3" s="88"/>
      <c r="Z3" s="88"/>
      <c r="AA3" s="88"/>
    </row>
    <row r="4" spans="1:27">
      <c r="A4" s="198" t="s">
        <v>79</v>
      </c>
      <c r="B4" s="198"/>
      <c r="C4" s="198"/>
      <c r="D4" s="198"/>
      <c r="E4" s="198"/>
      <c r="F4" s="198"/>
      <c r="G4" s="198"/>
      <c r="H4" s="198"/>
      <c r="I4" s="198"/>
      <c r="J4" s="198"/>
      <c r="K4" s="198"/>
      <c r="L4" s="198"/>
      <c r="M4" s="198"/>
      <c r="X4" s="88"/>
      <c r="Y4" s="88"/>
      <c r="Z4" s="88"/>
      <c r="AA4" s="88"/>
    </row>
    <row r="5" spans="1:27">
      <c r="A5" s="53"/>
      <c r="B5" s="53"/>
      <c r="C5" s="53"/>
      <c r="D5" s="53"/>
      <c r="E5" s="53"/>
      <c r="F5" s="53"/>
      <c r="G5" s="53"/>
      <c r="H5" s="53"/>
      <c r="I5" s="53"/>
      <c r="J5" s="53"/>
      <c r="K5" s="53"/>
      <c r="L5" s="53"/>
      <c r="M5" s="53"/>
      <c r="X5" s="88"/>
      <c r="Y5" s="88"/>
      <c r="Z5" s="88"/>
      <c r="AA5" s="88"/>
    </row>
    <row r="6" spans="1:27" ht="15.6" customHeight="1">
      <c r="A6" s="54"/>
      <c r="B6" s="199" t="s">
        <v>80</v>
      </c>
      <c r="C6" s="201" t="s">
        <v>81</v>
      </c>
      <c r="D6" s="202"/>
      <c r="E6" s="202"/>
      <c r="F6" s="202"/>
      <c r="G6" s="202"/>
      <c r="H6" s="202"/>
      <c r="I6" s="202"/>
      <c r="J6" s="202"/>
      <c r="K6" s="202"/>
      <c r="L6" s="203"/>
      <c r="M6" s="11"/>
      <c r="X6" s="88"/>
      <c r="Y6" s="88"/>
      <c r="Z6" s="88"/>
      <c r="AA6" s="88"/>
    </row>
    <row r="7" spans="1:27">
      <c r="A7" s="54"/>
      <c r="B7" s="200"/>
      <c r="C7" s="12">
        <v>1</v>
      </c>
      <c r="D7" s="12">
        <v>2</v>
      </c>
      <c r="E7" s="12">
        <v>3</v>
      </c>
      <c r="F7" s="12">
        <v>4</v>
      </c>
      <c r="G7" s="12">
        <v>5</v>
      </c>
      <c r="H7" s="12">
        <v>6</v>
      </c>
      <c r="I7" s="12">
        <v>7</v>
      </c>
      <c r="J7" s="12">
        <v>8</v>
      </c>
      <c r="K7" s="12">
        <v>9</v>
      </c>
      <c r="L7" s="12">
        <v>10</v>
      </c>
      <c r="M7" s="11"/>
      <c r="X7" s="88"/>
      <c r="Y7" s="88"/>
      <c r="Z7" s="88"/>
      <c r="AA7" s="88"/>
    </row>
    <row r="8" spans="1:27" ht="15.75" customHeight="1">
      <c r="A8" s="55"/>
      <c r="B8" s="56">
        <v>1</v>
      </c>
      <c r="C8" s="57">
        <v>30374</v>
      </c>
      <c r="D8" s="57">
        <v>76584</v>
      </c>
      <c r="E8" s="57">
        <v>104035</v>
      </c>
      <c r="F8" s="57">
        <v>124753</v>
      </c>
      <c r="G8" s="57">
        <v>139829</v>
      </c>
      <c r="H8" s="57">
        <v>148994</v>
      </c>
      <c r="I8" s="57">
        <v>156583</v>
      </c>
      <c r="J8" s="57">
        <v>164187</v>
      </c>
      <c r="K8" s="57">
        <v>165169</v>
      </c>
      <c r="L8" s="57">
        <v>169267</v>
      </c>
      <c r="M8" s="11"/>
      <c r="X8" s="88"/>
      <c r="Y8" s="88"/>
      <c r="Z8" s="88"/>
      <c r="AA8" s="88"/>
    </row>
    <row r="9" spans="1:27" ht="18.600000000000001" customHeight="1">
      <c r="A9" s="55"/>
      <c r="B9" s="56">
        <v>2</v>
      </c>
      <c r="C9" s="57">
        <v>30346</v>
      </c>
      <c r="D9" s="57">
        <v>83030</v>
      </c>
      <c r="E9" s="57">
        <v>114913</v>
      </c>
      <c r="F9" s="57">
        <v>133802</v>
      </c>
      <c r="G9" s="57">
        <v>146265</v>
      </c>
      <c r="H9" s="57">
        <v>157740</v>
      </c>
      <c r="I9" s="57">
        <v>163287</v>
      </c>
      <c r="J9" s="57">
        <v>167517</v>
      </c>
      <c r="K9" s="57">
        <v>170685</v>
      </c>
      <c r="L9" s="57" t="s">
        <v>82</v>
      </c>
      <c r="M9" s="11"/>
      <c r="X9" s="88"/>
      <c r="Y9" s="88"/>
      <c r="Z9" s="88"/>
      <c r="AA9" s="88"/>
    </row>
    <row r="10" spans="1:27" ht="18.600000000000001" customHeight="1">
      <c r="A10" s="55"/>
      <c r="B10" s="56">
        <v>3</v>
      </c>
      <c r="C10" s="57">
        <v>35782</v>
      </c>
      <c r="D10" s="57">
        <v>93320</v>
      </c>
      <c r="E10" s="57">
        <v>131071</v>
      </c>
      <c r="F10" s="57">
        <v>145988</v>
      </c>
      <c r="G10" s="57">
        <v>160291</v>
      </c>
      <c r="H10" s="57">
        <v>171415</v>
      </c>
      <c r="I10" s="57">
        <v>179806</v>
      </c>
      <c r="J10" s="57">
        <v>185071</v>
      </c>
      <c r="K10" s="57" t="s">
        <v>82</v>
      </c>
      <c r="L10" s="57" t="s">
        <v>82</v>
      </c>
      <c r="M10" s="11"/>
      <c r="X10" s="88"/>
      <c r="Y10" s="88"/>
      <c r="Z10" s="88"/>
      <c r="AA10" s="88"/>
    </row>
    <row r="11" spans="1:27" ht="18.600000000000001" customHeight="1">
      <c r="A11" s="55"/>
      <c r="B11" s="56">
        <v>4</v>
      </c>
      <c r="C11" s="57">
        <v>32230</v>
      </c>
      <c r="D11" s="57">
        <v>87349</v>
      </c>
      <c r="E11" s="57">
        <v>124761</v>
      </c>
      <c r="F11" s="57">
        <v>148440</v>
      </c>
      <c r="G11" s="57">
        <v>163804</v>
      </c>
      <c r="H11" s="57">
        <v>175738</v>
      </c>
      <c r="I11" s="57">
        <v>184092</v>
      </c>
      <c r="J11" s="57" t="s">
        <v>82</v>
      </c>
      <c r="K11" s="57" t="s">
        <v>82</v>
      </c>
      <c r="L11" s="57" t="s">
        <v>82</v>
      </c>
      <c r="M11" s="11"/>
      <c r="X11" s="88"/>
      <c r="Y11" s="88"/>
      <c r="Z11" s="88"/>
      <c r="AA11" s="88"/>
    </row>
    <row r="12" spans="1:27" ht="18.600000000000001" customHeight="1">
      <c r="A12" s="55"/>
      <c r="B12" s="56">
        <v>5</v>
      </c>
      <c r="C12" s="57">
        <v>41583</v>
      </c>
      <c r="D12" s="57">
        <v>109196</v>
      </c>
      <c r="E12" s="57">
        <v>147524</v>
      </c>
      <c r="F12" s="57">
        <v>176075</v>
      </c>
      <c r="G12" s="57">
        <v>187492</v>
      </c>
      <c r="H12" s="57">
        <v>204788</v>
      </c>
      <c r="I12" s="57" t="s">
        <v>82</v>
      </c>
      <c r="J12" s="57" t="s">
        <v>82</v>
      </c>
      <c r="K12" s="57" t="s">
        <v>82</v>
      </c>
      <c r="L12" s="57" t="s">
        <v>82</v>
      </c>
      <c r="M12" s="11"/>
      <c r="X12" s="88"/>
      <c r="Y12" s="88"/>
      <c r="Z12" s="88"/>
      <c r="AA12" s="88"/>
    </row>
    <row r="13" spans="1:27" ht="18.600000000000001" customHeight="1">
      <c r="A13" s="55"/>
      <c r="B13" s="56">
        <v>6</v>
      </c>
      <c r="C13" s="57">
        <v>70281</v>
      </c>
      <c r="D13" s="57">
        <v>183436</v>
      </c>
      <c r="E13" s="57">
        <v>234094</v>
      </c>
      <c r="F13" s="57">
        <v>273204</v>
      </c>
      <c r="G13" s="57">
        <v>291046</v>
      </c>
      <c r="H13" s="57" t="s">
        <v>82</v>
      </c>
      <c r="I13" s="57" t="s">
        <v>82</v>
      </c>
      <c r="J13" s="57" t="s">
        <v>82</v>
      </c>
      <c r="K13" s="57" t="s">
        <v>82</v>
      </c>
      <c r="L13" s="57" t="s">
        <v>82</v>
      </c>
      <c r="M13" s="11"/>
      <c r="X13" s="88"/>
      <c r="Y13" s="88"/>
      <c r="Z13" s="88"/>
      <c r="AA13" s="88"/>
    </row>
    <row r="14" spans="1:27" ht="18.600000000000001" customHeight="1">
      <c r="A14" s="55"/>
      <c r="B14" s="56">
        <v>7</v>
      </c>
      <c r="C14" s="57">
        <v>71668</v>
      </c>
      <c r="D14" s="57">
        <v>177489</v>
      </c>
      <c r="E14" s="57">
        <v>229819</v>
      </c>
      <c r="F14" s="57">
        <v>258084</v>
      </c>
      <c r="G14" s="57" t="s">
        <v>82</v>
      </c>
      <c r="H14" s="57" t="s">
        <v>82</v>
      </c>
      <c r="I14" s="57" t="s">
        <v>82</v>
      </c>
      <c r="J14" s="57" t="s">
        <v>82</v>
      </c>
      <c r="K14" s="57" t="s">
        <v>82</v>
      </c>
      <c r="L14" s="57" t="s">
        <v>82</v>
      </c>
      <c r="M14" s="11"/>
      <c r="X14" s="88"/>
      <c r="Y14" s="88"/>
      <c r="Z14" s="88"/>
      <c r="AA14" s="88"/>
    </row>
    <row r="15" spans="1:27" ht="18.600000000000001" customHeight="1">
      <c r="A15" s="55"/>
      <c r="B15" s="56">
        <v>8</v>
      </c>
      <c r="C15" s="57">
        <v>59878</v>
      </c>
      <c r="D15" s="57">
        <v>150125</v>
      </c>
      <c r="E15" s="57">
        <v>191380</v>
      </c>
      <c r="F15" s="57" t="s">
        <v>82</v>
      </c>
      <c r="G15" s="57" t="s">
        <v>82</v>
      </c>
      <c r="H15" s="57" t="s">
        <v>82</v>
      </c>
      <c r="I15" s="57" t="s">
        <v>82</v>
      </c>
      <c r="J15" s="57" t="s">
        <v>82</v>
      </c>
      <c r="K15" s="57" t="s">
        <v>82</v>
      </c>
      <c r="L15" s="57" t="s">
        <v>82</v>
      </c>
      <c r="M15" s="11"/>
      <c r="X15" s="88"/>
      <c r="Y15" s="88"/>
      <c r="Z15" s="88"/>
      <c r="AA15" s="88"/>
    </row>
    <row r="16" spans="1:27" ht="18.600000000000001" customHeight="1">
      <c r="A16" s="55"/>
      <c r="B16" s="56">
        <v>9</v>
      </c>
      <c r="C16" s="57">
        <v>61721</v>
      </c>
      <c r="D16" s="57">
        <v>146504</v>
      </c>
      <c r="E16" s="57" t="s">
        <v>82</v>
      </c>
      <c r="F16" s="57" t="s">
        <v>82</v>
      </c>
      <c r="G16" s="57" t="s">
        <v>82</v>
      </c>
      <c r="H16" s="57" t="s">
        <v>82</v>
      </c>
      <c r="I16" s="57" t="s">
        <v>82</v>
      </c>
      <c r="J16" s="57" t="s">
        <v>82</v>
      </c>
      <c r="K16" s="57" t="s">
        <v>82</v>
      </c>
      <c r="L16" s="57" t="s">
        <v>82</v>
      </c>
      <c r="M16" s="11"/>
      <c r="X16" s="88"/>
      <c r="Y16" s="88"/>
      <c r="Z16" s="88"/>
      <c r="AA16" s="88"/>
    </row>
    <row r="17" spans="1:27" ht="18.600000000000001" customHeight="1">
      <c r="A17" s="55"/>
      <c r="B17" s="56">
        <v>10</v>
      </c>
      <c r="C17" s="57">
        <v>47807</v>
      </c>
      <c r="D17" s="57" t="s">
        <v>82</v>
      </c>
      <c r="E17" s="57" t="s">
        <v>82</v>
      </c>
      <c r="F17" s="57" t="s">
        <v>82</v>
      </c>
      <c r="G17" s="57" t="s">
        <v>82</v>
      </c>
      <c r="H17" s="57" t="s">
        <v>82</v>
      </c>
      <c r="I17" s="57" t="s">
        <v>82</v>
      </c>
      <c r="J17" s="57" t="s">
        <v>82</v>
      </c>
      <c r="K17" s="57" t="s">
        <v>82</v>
      </c>
      <c r="L17" s="57" t="s">
        <v>82</v>
      </c>
      <c r="M17" s="11"/>
      <c r="X17" s="88"/>
      <c r="Y17" s="88"/>
      <c r="Z17" s="88"/>
      <c r="AA17" s="88"/>
    </row>
    <row r="18" spans="1:27">
      <c r="A18" s="4"/>
      <c r="B18" s="4"/>
      <c r="C18" s="4"/>
      <c r="D18" s="4"/>
      <c r="E18" s="4"/>
      <c r="F18" s="4"/>
      <c r="G18" s="4"/>
      <c r="H18" s="4"/>
      <c r="I18" s="4"/>
      <c r="J18" s="4"/>
      <c r="K18" s="4"/>
      <c r="L18" s="4"/>
      <c r="M18" s="4"/>
      <c r="N18" s="88"/>
      <c r="O18" s="88"/>
      <c r="P18" s="88"/>
      <c r="Q18" s="88"/>
      <c r="R18" s="88"/>
      <c r="S18" s="88"/>
      <c r="T18" s="88"/>
      <c r="U18" s="88"/>
      <c r="V18" s="88"/>
      <c r="W18" s="88"/>
      <c r="X18" s="88"/>
      <c r="Y18" s="88"/>
      <c r="Z18" s="88"/>
      <c r="AA18" s="88"/>
    </row>
    <row r="19" spans="1:27">
      <c r="A19" s="53" t="s">
        <v>40</v>
      </c>
      <c r="B19" s="11" t="s">
        <v>124</v>
      </c>
      <c r="C19" s="11"/>
      <c r="D19" s="11"/>
      <c r="E19" s="11"/>
      <c r="F19" s="11"/>
      <c r="G19" s="11"/>
      <c r="H19" s="11"/>
      <c r="I19" s="11"/>
      <c r="J19" s="11"/>
      <c r="K19" s="11"/>
      <c r="L19" s="11"/>
      <c r="M19" s="11"/>
      <c r="N19" s="88"/>
      <c r="O19" s="88"/>
      <c r="P19" s="88"/>
      <c r="Q19" s="88"/>
      <c r="R19" s="88"/>
      <c r="S19" s="88"/>
      <c r="T19" s="88"/>
      <c r="U19" s="88"/>
      <c r="V19" s="88"/>
      <c r="W19" s="88"/>
      <c r="X19" s="88"/>
      <c r="Y19" s="88"/>
      <c r="Z19" s="88"/>
      <c r="AA19" s="88"/>
    </row>
    <row r="20" spans="1:27">
      <c r="A20" s="59"/>
      <c r="B20" s="58" t="s">
        <v>30</v>
      </c>
      <c r="C20" s="60" t="s">
        <v>83</v>
      </c>
      <c r="D20" s="11"/>
      <c r="E20" s="11"/>
      <c r="F20" s="11"/>
      <c r="G20" s="11"/>
      <c r="H20" s="11"/>
      <c r="I20" s="11"/>
      <c r="J20" s="11"/>
      <c r="K20" s="11"/>
      <c r="L20" s="11"/>
      <c r="M20" s="11"/>
      <c r="N20" s="88"/>
      <c r="O20" s="88"/>
      <c r="P20" s="88"/>
      <c r="Q20" s="88"/>
      <c r="R20" s="88"/>
      <c r="S20" s="88"/>
      <c r="T20" s="88"/>
      <c r="U20" s="88"/>
      <c r="V20" s="88"/>
      <c r="W20" s="88"/>
      <c r="X20" s="88"/>
      <c r="Y20" s="88"/>
      <c r="Z20" s="88"/>
      <c r="AA20" s="88"/>
    </row>
    <row r="21" spans="1:27" ht="16.2">
      <c r="A21" s="11"/>
      <c r="B21" s="11"/>
      <c r="C21" s="84" t="s">
        <v>8</v>
      </c>
      <c r="D21" s="11"/>
      <c r="E21" s="11"/>
      <c r="F21" s="11"/>
      <c r="G21" s="11"/>
      <c r="H21" s="11"/>
      <c r="I21" s="11"/>
      <c r="J21" s="11"/>
      <c r="K21" s="11"/>
      <c r="L21" s="11"/>
      <c r="M21" s="11"/>
      <c r="N21" s="88"/>
      <c r="O21" s="88"/>
      <c r="P21" s="88"/>
      <c r="Q21" s="88"/>
      <c r="R21" s="88"/>
      <c r="S21" s="88"/>
      <c r="T21" s="88"/>
      <c r="U21" s="88"/>
      <c r="V21" s="88"/>
      <c r="W21" s="88"/>
      <c r="X21" s="88"/>
      <c r="Y21" s="88"/>
      <c r="Z21" s="88"/>
      <c r="AA21" s="88"/>
    </row>
    <row r="22" spans="1:27">
      <c r="A22" s="19"/>
      <c r="B22" s="19"/>
      <c r="C22" s="19"/>
      <c r="D22" s="61"/>
      <c r="E22" s="61"/>
      <c r="F22" s="61"/>
      <c r="G22" s="61"/>
      <c r="H22" s="61"/>
      <c r="I22" s="61"/>
      <c r="J22" s="61"/>
      <c r="K22" s="61"/>
      <c r="L22" s="61"/>
      <c r="M22" s="19"/>
      <c r="N22" s="88"/>
      <c r="O22" s="88"/>
      <c r="P22" s="88"/>
      <c r="Q22" s="88"/>
      <c r="R22" s="88"/>
      <c r="S22" s="88"/>
      <c r="T22" s="88"/>
      <c r="U22" s="88"/>
      <c r="V22" s="88"/>
      <c r="W22" s="88"/>
      <c r="X22" s="88"/>
      <c r="Y22" s="88"/>
      <c r="Z22" s="88"/>
      <c r="AA22" s="88"/>
    </row>
    <row r="23" spans="1:27">
      <c r="A23" s="19"/>
      <c r="B23" s="19"/>
      <c r="C23" s="19"/>
      <c r="D23" s="61"/>
      <c r="E23" s="61"/>
      <c r="F23" s="61"/>
      <c r="G23" s="61"/>
      <c r="H23" s="61"/>
      <c r="I23" s="61"/>
      <c r="J23" s="61"/>
      <c r="K23" s="61"/>
      <c r="L23" s="61"/>
      <c r="M23" s="19"/>
      <c r="N23" s="88"/>
      <c r="O23" s="88"/>
      <c r="P23" s="88"/>
      <c r="Q23" s="88"/>
      <c r="R23" s="88"/>
      <c r="S23" s="88"/>
      <c r="T23" s="88"/>
      <c r="U23" s="88"/>
      <c r="V23" s="88"/>
      <c r="W23" s="88"/>
      <c r="X23" s="88"/>
      <c r="Y23" s="88"/>
      <c r="Z23" s="88"/>
      <c r="AA23" s="88"/>
    </row>
    <row r="24" spans="1:27">
      <c r="N24" s="88"/>
      <c r="O24" s="88"/>
      <c r="P24" s="88"/>
      <c r="Q24" s="88"/>
      <c r="R24" s="88"/>
      <c r="S24" s="88"/>
      <c r="T24" s="88"/>
      <c r="U24" s="88"/>
      <c r="V24" s="88"/>
      <c r="W24" s="88"/>
      <c r="X24" s="88"/>
      <c r="Y24" s="88"/>
      <c r="Z24" s="88"/>
      <c r="AA24" s="88"/>
    </row>
    <row r="25" spans="1:27">
      <c r="A25" s="11"/>
      <c r="B25" s="58" t="s">
        <v>31</v>
      </c>
      <c r="C25" s="60" t="s">
        <v>125</v>
      </c>
      <c r="D25" s="11"/>
      <c r="E25" s="11"/>
      <c r="F25" s="11"/>
      <c r="G25" s="11"/>
      <c r="H25" s="11"/>
      <c r="I25" s="11"/>
      <c r="J25" s="11"/>
      <c r="K25" s="11"/>
      <c r="L25" s="11"/>
      <c r="M25" s="11"/>
      <c r="N25" s="88"/>
      <c r="O25" s="88"/>
      <c r="P25" s="88"/>
      <c r="Q25" s="88"/>
      <c r="R25" s="88"/>
      <c r="S25" s="88"/>
      <c r="T25" s="88"/>
      <c r="U25" s="88"/>
      <c r="V25" s="88"/>
      <c r="W25" s="88"/>
      <c r="X25" s="88"/>
      <c r="Y25" s="88"/>
      <c r="Z25" s="88"/>
      <c r="AA25" s="88"/>
    </row>
    <row r="26" spans="1:27" ht="16.2">
      <c r="A26" s="11"/>
      <c r="B26" s="11"/>
      <c r="C26" s="84" t="s">
        <v>8</v>
      </c>
      <c r="D26" s="11"/>
      <c r="E26" s="11"/>
      <c r="F26" s="11"/>
      <c r="G26" s="11"/>
      <c r="H26" s="11"/>
      <c r="I26" s="11"/>
      <c r="J26" s="11"/>
      <c r="K26" s="11"/>
      <c r="L26" s="11"/>
      <c r="M26" s="11"/>
      <c r="N26" s="88"/>
      <c r="O26" s="88"/>
      <c r="P26" s="88"/>
      <c r="Q26" s="88"/>
      <c r="R26" s="88"/>
      <c r="S26" s="88"/>
      <c r="T26" s="88"/>
      <c r="U26" s="88"/>
      <c r="V26" s="88"/>
      <c r="W26" s="88"/>
      <c r="X26" s="88"/>
      <c r="Y26" s="88"/>
      <c r="Z26" s="88"/>
      <c r="AA26" s="88"/>
    </row>
    <row r="27" spans="1:27">
      <c r="A27" s="19"/>
      <c r="B27" s="61"/>
      <c r="C27" s="61"/>
      <c r="D27" s="61"/>
      <c r="E27" s="61"/>
      <c r="F27" s="61"/>
      <c r="G27" s="61"/>
      <c r="H27" s="61"/>
      <c r="I27" s="61"/>
      <c r="J27" s="61"/>
      <c r="K27" s="61"/>
      <c r="L27" s="61"/>
      <c r="M27" s="19"/>
      <c r="N27" s="88"/>
      <c r="O27" s="88"/>
      <c r="P27" s="88"/>
      <c r="Q27" s="88"/>
      <c r="R27" s="88"/>
      <c r="S27" s="88"/>
      <c r="T27" s="88"/>
      <c r="U27" s="88"/>
      <c r="V27" s="88"/>
      <c r="W27" s="88"/>
      <c r="X27" s="88"/>
      <c r="Y27" s="88"/>
      <c r="Z27" s="88"/>
      <c r="AA27" s="88"/>
    </row>
    <row r="28" spans="1:27">
      <c r="B28" s="61"/>
      <c r="C28" s="7"/>
      <c r="D28" s="7"/>
      <c r="E28" s="7"/>
      <c r="F28" s="7"/>
      <c r="G28" s="7"/>
      <c r="H28" s="7"/>
      <c r="I28" s="7"/>
      <c r="J28" s="7"/>
      <c r="K28" s="7"/>
      <c r="L28" s="7"/>
      <c r="N28" s="88"/>
      <c r="O28" s="88"/>
      <c r="P28" s="88"/>
      <c r="Q28" s="88"/>
      <c r="R28" s="88"/>
      <c r="S28" s="88"/>
      <c r="T28" s="88"/>
      <c r="U28" s="88"/>
      <c r="V28" s="88"/>
      <c r="W28" s="88"/>
      <c r="X28" s="88"/>
      <c r="Y28" s="88"/>
      <c r="Z28" s="88"/>
      <c r="AA28" s="88"/>
    </row>
    <row r="29" spans="1:27">
      <c r="B29" s="61"/>
      <c r="C29" s="7"/>
      <c r="D29" s="7"/>
      <c r="E29" s="7"/>
      <c r="F29" s="7"/>
      <c r="G29" s="7"/>
      <c r="H29" s="7"/>
      <c r="I29" s="7"/>
      <c r="J29" s="7"/>
      <c r="K29" s="7"/>
      <c r="L29" s="7"/>
      <c r="N29" s="88"/>
      <c r="O29" s="88"/>
      <c r="P29" s="88"/>
      <c r="Q29" s="88"/>
      <c r="R29" s="88"/>
      <c r="S29" s="88"/>
      <c r="T29" s="88"/>
      <c r="U29" s="88"/>
      <c r="V29" s="88"/>
      <c r="W29" s="88"/>
      <c r="X29" s="88"/>
      <c r="Y29" s="88"/>
      <c r="Z29" s="88"/>
      <c r="AA29" s="88"/>
    </row>
    <row r="30" spans="1:27">
      <c r="B30" s="61"/>
      <c r="C30" s="7"/>
      <c r="D30" s="7"/>
      <c r="E30" s="7"/>
      <c r="F30" s="7"/>
      <c r="G30" s="7"/>
      <c r="H30" s="7"/>
      <c r="I30" s="7"/>
      <c r="J30" s="7"/>
      <c r="K30" s="7"/>
      <c r="L30" s="7"/>
      <c r="N30" s="88"/>
      <c r="O30" s="88"/>
      <c r="P30" s="88"/>
      <c r="Q30" s="88"/>
      <c r="R30" s="88"/>
      <c r="S30" s="88"/>
      <c r="T30" s="88"/>
      <c r="U30" s="88"/>
      <c r="V30" s="88"/>
      <c r="W30" s="88"/>
      <c r="X30" s="88"/>
      <c r="Y30" s="88"/>
      <c r="Z30" s="88"/>
      <c r="AA30" s="88"/>
    </row>
    <row r="31" spans="1:27">
      <c r="B31" s="61"/>
      <c r="C31" s="7"/>
      <c r="D31" s="7"/>
      <c r="E31" s="7"/>
      <c r="F31" s="7"/>
      <c r="G31" s="7"/>
      <c r="H31" s="7"/>
      <c r="I31" s="7"/>
      <c r="J31" s="7"/>
      <c r="K31" s="7"/>
      <c r="L31" s="7"/>
      <c r="N31" s="88"/>
      <c r="O31" s="88"/>
      <c r="P31" s="88"/>
      <c r="Q31" s="88"/>
      <c r="R31" s="88"/>
      <c r="S31" s="88"/>
      <c r="T31" s="88"/>
      <c r="U31" s="88"/>
      <c r="V31" s="88"/>
      <c r="W31" s="88"/>
      <c r="X31" s="88"/>
      <c r="Y31" s="88"/>
      <c r="Z31" s="88"/>
      <c r="AA31" s="88"/>
    </row>
    <row r="32" spans="1:27">
      <c r="B32" s="61"/>
      <c r="C32" s="7"/>
      <c r="D32" s="7"/>
      <c r="E32" s="7"/>
      <c r="F32" s="7"/>
      <c r="G32" s="7"/>
      <c r="H32" s="7"/>
      <c r="I32" s="7"/>
      <c r="J32" s="7"/>
      <c r="K32" s="7"/>
      <c r="L32" s="7"/>
      <c r="N32" s="88"/>
      <c r="O32" s="88"/>
      <c r="P32" s="88"/>
      <c r="Q32" s="88"/>
      <c r="R32" s="88"/>
      <c r="S32" s="88"/>
      <c r="T32" s="88"/>
      <c r="U32" s="88"/>
      <c r="V32" s="88"/>
      <c r="W32" s="88"/>
      <c r="X32" s="88"/>
      <c r="Y32" s="88"/>
      <c r="Z32" s="88"/>
      <c r="AA32" s="88"/>
    </row>
    <row r="33" spans="1:27">
      <c r="B33" s="61"/>
      <c r="C33" s="7"/>
      <c r="D33" s="7"/>
      <c r="E33" s="7"/>
      <c r="F33" s="7"/>
      <c r="G33" s="7"/>
      <c r="H33" s="7"/>
      <c r="I33" s="7"/>
      <c r="J33" s="7"/>
      <c r="K33" s="7"/>
      <c r="L33" s="7"/>
      <c r="N33" s="88"/>
      <c r="O33" s="88"/>
      <c r="P33" s="88"/>
      <c r="Q33" s="88"/>
      <c r="R33" s="88"/>
      <c r="S33" s="88"/>
      <c r="T33" s="88"/>
      <c r="U33" s="88"/>
      <c r="V33" s="88"/>
      <c r="W33" s="88"/>
      <c r="X33" s="88"/>
      <c r="Y33" s="88"/>
      <c r="Z33" s="88"/>
      <c r="AA33" s="88"/>
    </row>
    <row r="34" spans="1:27">
      <c r="B34" s="61"/>
      <c r="C34" s="7"/>
      <c r="D34" s="7"/>
      <c r="E34" s="7"/>
      <c r="F34" s="7"/>
      <c r="G34" s="7"/>
      <c r="H34" s="7"/>
      <c r="I34" s="7"/>
      <c r="J34" s="7"/>
      <c r="K34" s="7"/>
      <c r="L34" s="7"/>
      <c r="N34" s="88"/>
      <c r="O34" s="88"/>
      <c r="P34" s="88"/>
      <c r="Q34" s="88"/>
      <c r="R34" s="88"/>
      <c r="S34" s="88"/>
      <c r="T34" s="88"/>
      <c r="U34" s="88"/>
      <c r="V34" s="88"/>
      <c r="W34" s="88"/>
      <c r="X34" s="88"/>
      <c r="Y34" s="88"/>
      <c r="Z34" s="88"/>
      <c r="AA34" s="88"/>
    </row>
    <row r="35" spans="1:27">
      <c r="B35" s="61"/>
      <c r="C35" s="7"/>
      <c r="D35" s="7"/>
      <c r="E35" s="7"/>
      <c r="F35" s="7"/>
      <c r="G35" s="7"/>
      <c r="H35" s="7"/>
      <c r="I35" s="7"/>
      <c r="J35" s="7"/>
      <c r="K35" s="7"/>
      <c r="L35" s="7"/>
      <c r="N35" s="88"/>
      <c r="O35" s="88"/>
      <c r="P35" s="88"/>
      <c r="Q35" s="88"/>
      <c r="R35" s="88"/>
      <c r="S35" s="88"/>
      <c r="T35" s="88"/>
      <c r="U35" s="88"/>
      <c r="V35" s="88"/>
      <c r="W35" s="88"/>
      <c r="X35" s="88"/>
      <c r="Y35" s="88"/>
      <c r="Z35" s="88"/>
      <c r="AA35" s="88"/>
    </row>
    <row r="36" spans="1:27">
      <c r="B36" s="61"/>
      <c r="C36" s="7"/>
      <c r="D36" s="7"/>
      <c r="E36" s="7"/>
      <c r="F36" s="7"/>
      <c r="G36" s="7"/>
      <c r="H36" s="7"/>
      <c r="I36" s="7"/>
      <c r="J36" s="7"/>
      <c r="K36" s="7"/>
      <c r="L36" s="7"/>
      <c r="N36" s="88"/>
      <c r="O36" s="88"/>
      <c r="P36" s="88"/>
      <c r="Q36" s="88"/>
      <c r="R36" s="88"/>
      <c r="S36" s="88"/>
      <c r="T36" s="88"/>
      <c r="U36" s="88"/>
      <c r="V36" s="88"/>
      <c r="W36" s="88"/>
      <c r="X36" s="88"/>
      <c r="Y36" s="88"/>
      <c r="Z36" s="88"/>
      <c r="AA36" s="88"/>
    </row>
    <row r="37" spans="1:27">
      <c r="N37" s="88"/>
      <c r="O37" s="88"/>
      <c r="P37" s="88"/>
      <c r="Q37" s="88"/>
      <c r="R37" s="88"/>
      <c r="S37" s="88"/>
      <c r="T37" s="88"/>
      <c r="U37" s="88"/>
      <c r="V37" s="88"/>
      <c r="W37" s="88"/>
      <c r="X37" s="88"/>
      <c r="Y37" s="88"/>
      <c r="Z37" s="88"/>
      <c r="AA37" s="88"/>
    </row>
    <row r="38" spans="1:27">
      <c r="A38" s="11" t="s">
        <v>207</v>
      </c>
      <c r="B38" s="11"/>
      <c r="C38" s="11"/>
      <c r="D38" s="11"/>
      <c r="E38" s="11"/>
      <c r="F38" s="11"/>
      <c r="G38" s="11"/>
      <c r="H38" s="11"/>
      <c r="I38" s="11"/>
      <c r="J38" s="11"/>
      <c r="K38" s="11"/>
      <c r="L38" s="11"/>
      <c r="M38" s="11"/>
      <c r="N38" s="87"/>
      <c r="O38" s="170"/>
      <c r="P38" s="170"/>
      <c r="Q38" s="170"/>
      <c r="R38" s="170"/>
      <c r="S38" s="170"/>
      <c r="T38" s="170"/>
      <c r="U38" s="170"/>
      <c r="V38" s="170"/>
      <c r="W38" s="170"/>
      <c r="X38" s="170"/>
      <c r="Y38" s="170"/>
      <c r="Z38" s="170"/>
      <c r="AA38" s="170"/>
    </row>
    <row r="39" spans="1:27">
      <c r="A39" s="58"/>
      <c r="B39" s="11"/>
      <c r="C39" s="11"/>
      <c r="D39" s="11"/>
      <c r="E39" s="11"/>
      <c r="F39" s="11"/>
      <c r="G39" s="11"/>
      <c r="H39" s="11"/>
      <c r="I39" s="11"/>
      <c r="J39" s="11"/>
      <c r="K39" s="11"/>
      <c r="L39" s="11"/>
      <c r="M39" s="11"/>
      <c r="N39" s="87"/>
      <c r="O39" s="170"/>
      <c r="P39" s="170"/>
      <c r="Q39" s="170"/>
      <c r="R39" s="170"/>
      <c r="S39" s="170"/>
      <c r="T39" s="170"/>
      <c r="U39" s="170"/>
      <c r="V39" s="170"/>
      <c r="W39" s="170"/>
      <c r="X39" s="170"/>
      <c r="Y39" s="170"/>
      <c r="Z39" s="170"/>
      <c r="AA39" s="170"/>
    </row>
    <row r="40" spans="1:27">
      <c r="A40" s="58" t="s">
        <v>41</v>
      </c>
      <c r="B40" s="11" t="s">
        <v>222</v>
      </c>
      <c r="C40" s="11"/>
      <c r="D40" s="11"/>
      <c r="E40" s="11"/>
      <c r="F40" s="11"/>
      <c r="G40" s="11"/>
      <c r="H40" s="11"/>
      <c r="I40" s="11"/>
      <c r="J40" s="11"/>
      <c r="K40" s="11"/>
      <c r="L40" s="11"/>
      <c r="M40" s="11"/>
      <c r="N40" s="87"/>
      <c r="O40" s="170"/>
      <c r="P40" s="170"/>
      <c r="Q40" s="170"/>
      <c r="R40" s="170"/>
      <c r="S40" s="170"/>
      <c r="T40" s="170"/>
      <c r="U40" s="170"/>
      <c r="V40" s="170"/>
      <c r="W40" s="170"/>
      <c r="X40" s="170"/>
      <c r="Y40" s="170"/>
      <c r="Z40" s="170"/>
      <c r="AA40" s="170"/>
    </row>
    <row r="41" spans="1:27">
      <c r="A41" s="59"/>
      <c r="B41" s="29" t="s">
        <v>30</v>
      </c>
      <c r="C41" s="60" t="s">
        <v>84</v>
      </c>
      <c r="D41" s="11"/>
      <c r="E41" s="11"/>
      <c r="F41" s="11"/>
      <c r="G41" s="11"/>
      <c r="H41" s="11"/>
      <c r="I41" s="11"/>
      <c r="J41" s="11"/>
      <c r="K41" s="11"/>
      <c r="L41" s="11"/>
      <c r="M41" s="11"/>
      <c r="N41" s="87"/>
      <c r="O41" s="170"/>
      <c r="P41" s="170"/>
      <c r="Q41" s="170"/>
      <c r="R41" s="170"/>
      <c r="S41" s="170"/>
      <c r="T41" s="170"/>
      <c r="U41" s="170"/>
      <c r="V41" s="170"/>
      <c r="W41" s="170"/>
      <c r="X41" s="170"/>
      <c r="Y41" s="170"/>
      <c r="Z41" s="170"/>
      <c r="AA41" s="170"/>
    </row>
    <row r="42" spans="1:27" ht="16.2">
      <c r="A42" s="58"/>
      <c r="B42" s="11"/>
      <c r="C42" s="140" t="s">
        <v>246</v>
      </c>
      <c r="D42" s="62"/>
      <c r="E42" s="62"/>
      <c r="F42" s="62"/>
      <c r="G42" s="62"/>
      <c r="H42" s="62"/>
      <c r="I42" s="62"/>
      <c r="J42" s="62"/>
      <c r="K42" s="62"/>
      <c r="L42" s="63"/>
      <c r="M42" s="63"/>
      <c r="N42" s="63"/>
      <c r="O42" s="63"/>
      <c r="P42" s="63"/>
      <c r="Q42" s="63"/>
      <c r="R42" s="63"/>
      <c r="S42" s="63"/>
      <c r="T42" s="63"/>
      <c r="U42" s="63"/>
      <c r="V42" s="63"/>
      <c r="W42" s="63"/>
      <c r="X42" s="63"/>
      <c r="Y42" s="63"/>
      <c r="Z42" s="63"/>
      <c r="AA42" s="63"/>
    </row>
    <row r="43" spans="1:27">
      <c r="N43" s="88"/>
      <c r="O43" s="88"/>
      <c r="P43" s="88"/>
      <c r="Q43" s="88"/>
      <c r="R43" s="88"/>
      <c r="S43" s="88"/>
      <c r="T43" s="88"/>
      <c r="U43" s="88"/>
      <c r="V43" s="88"/>
      <c r="W43" s="88"/>
      <c r="X43" s="88"/>
      <c r="Y43" s="88"/>
      <c r="Z43" s="88"/>
      <c r="AA43" s="88"/>
    </row>
    <row r="44" spans="1:27">
      <c r="A44" s="1" t="s">
        <v>223</v>
      </c>
      <c r="I44" s="1" t="s">
        <v>224</v>
      </c>
      <c r="N44" s="88"/>
      <c r="O44" s="88"/>
      <c r="P44" s="88"/>
      <c r="Q44" s="88"/>
      <c r="R44" s="1" t="s">
        <v>225</v>
      </c>
      <c r="S44" s="88"/>
      <c r="T44" s="88"/>
      <c r="U44" s="88"/>
      <c r="V44" s="88"/>
      <c r="W44" s="88"/>
      <c r="X44" s="88"/>
      <c r="Y44" s="88"/>
      <c r="Z44" s="88"/>
      <c r="AA44" s="88"/>
    </row>
    <row r="45" spans="1:27">
      <c r="N45" s="88"/>
      <c r="O45" s="88"/>
      <c r="P45" s="88"/>
      <c r="Q45" s="88"/>
      <c r="R45" s="88"/>
      <c r="S45" s="88"/>
      <c r="T45" s="88"/>
      <c r="U45" s="88"/>
      <c r="V45" s="88"/>
      <c r="W45" s="88"/>
      <c r="X45" s="88"/>
      <c r="Y45" s="88"/>
      <c r="Z45" s="88"/>
      <c r="AA45" s="88"/>
    </row>
    <row r="46" spans="1:27">
      <c r="A46" s="1" t="s">
        <v>226</v>
      </c>
      <c r="B46" s="1" t="s">
        <v>227</v>
      </c>
      <c r="I46" s="1" t="s">
        <v>227</v>
      </c>
      <c r="J46" s="1" t="s">
        <v>228</v>
      </c>
      <c r="N46" s="88"/>
      <c r="O46" s="88"/>
      <c r="P46" s="88"/>
      <c r="Q46" s="88"/>
      <c r="R46" s="1" t="s">
        <v>228</v>
      </c>
      <c r="S46" s="1" t="s">
        <v>232</v>
      </c>
      <c r="T46" s="88"/>
      <c r="U46" s="88"/>
      <c r="V46" s="88"/>
      <c r="W46" s="88"/>
      <c r="X46" s="88"/>
      <c r="Y46" s="88"/>
      <c r="Z46" s="88"/>
      <c r="AA46" s="88"/>
    </row>
    <row r="47" spans="1:27">
      <c r="A47" s="65"/>
      <c r="B47" s="65"/>
      <c r="I47" s="65"/>
      <c r="J47" s="65"/>
      <c r="N47" s="88"/>
      <c r="O47" s="88"/>
      <c r="P47" s="88"/>
      <c r="Q47" s="88"/>
      <c r="R47" s="171"/>
      <c r="S47" s="171"/>
      <c r="T47" s="88"/>
      <c r="U47" s="88"/>
      <c r="V47" s="88"/>
      <c r="W47" s="88"/>
      <c r="X47" s="88"/>
      <c r="Y47" s="88"/>
      <c r="Z47" s="88"/>
      <c r="AA47" s="88"/>
    </row>
    <row r="48" spans="1:27">
      <c r="A48" s="65"/>
      <c r="B48" s="65"/>
      <c r="I48" s="65"/>
      <c r="J48" s="65"/>
      <c r="N48" s="88"/>
      <c r="O48" s="88"/>
      <c r="P48" s="88"/>
      <c r="Q48" s="88"/>
      <c r="R48" s="171"/>
      <c r="S48" s="171"/>
      <c r="T48" s="88"/>
      <c r="U48" s="88"/>
      <c r="V48" s="88"/>
      <c r="W48" s="88"/>
      <c r="X48" s="88"/>
      <c r="Y48" s="88"/>
      <c r="Z48" s="88"/>
      <c r="AA48" s="88"/>
    </row>
    <row r="49" spans="1:27">
      <c r="A49" s="65"/>
      <c r="B49" s="65"/>
      <c r="I49" s="65"/>
      <c r="J49" s="65"/>
      <c r="N49" s="88"/>
      <c r="O49" s="88"/>
      <c r="P49" s="88"/>
      <c r="Q49" s="88"/>
      <c r="R49" s="171"/>
      <c r="S49" s="171"/>
      <c r="T49" s="88"/>
      <c r="U49" s="88"/>
      <c r="V49" s="88"/>
      <c r="W49" s="88"/>
      <c r="X49" s="88"/>
      <c r="Y49" s="88"/>
      <c r="Z49" s="88"/>
      <c r="AA49" s="88"/>
    </row>
    <row r="50" spans="1:27">
      <c r="A50" s="65"/>
      <c r="B50" s="65"/>
      <c r="I50" s="65"/>
      <c r="J50" s="65"/>
      <c r="N50" s="88"/>
      <c r="O50" s="88"/>
      <c r="P50" s="88"/>
      <c r="Q50" s="88"/>
      <c r="R50" s="171"/>
      <c r="S50" s="171"/>
      <c r="T50" s="88"/>
      <c r="U50" s="88"/>
      <c r="V50" s="88"/>
      <c r="W50" s="88"/>
      <c r="X50" s="88"/>
      <c r="Y50" s="88"/>
      <c r="Z50" s="88"/>
      <c r="AA50" s="88"/>
    </row>
    <row r="51" spans="1:27">
      <c r="A51" s="65"/>
      <c r="B51" s="65"/>
      <c r="I51" s="65"/>
      <c r="J51" s="65"/>
      <c r="N51" s="88"/>
      <c r="O51" s="88"/>
      <c r="P51" s="88"/>
      <c r="Q51" s="88"/>
      <c r="R51" s="171"/>
      <c r="S51" s="171"/>
      <c r="T51" s="88"/>
      <c r="U51" s="88"/>
      <c r="V51" s="88"/>
      <c r="W51" s="88"/>
      <c r="X51" s="88"/>
      <c r="Y51" s="88"/>
      <c r="Z51" s="88"/>
      <c r="AA51" s="88"/>
    </row>
    <row r="52" spans="1:27">
      <c r="A52" s="65"/>
      <c r="B52" s="65"/>
      <c r="I52" s="65"/>
      <c r="J52" s="65"/>
      <c r="N52" s="88"/>
      <c r="O52" s="88"/>
      <c r="P52" s="88"/>
      <c r="Q52" s="88"/>
      <c r="R52" s="171"/>
      <c r="S52" s="171"/>
      <c r="T52" s="88"/>
      <c r="U52" s="88"/>
      <c r="V52" s="88"/>
      <c r="W52" s="88"/>
      <c r="X52" s="88"/>
      <c r="Y52" s="88"/>
      <c r="Z52" s="88"/>
      <c r="AA52" s="88"/>
    </row>
    <row r="53" spans="1:27">
      <c r="A53" s="65"/>
      <c r="B53" s="65"/>
      <c r="I53" s="65"/>
      <c r="J53" s="65"/>
      <c r="N53" s="88"/>
      <c r="O53" s="88"/>
      <c r="P53" s="88"/>
      <c r="Q53" s="88"/>
      <c r="R53" s="171"/>
      <c r="S53" s="171"/>
      <c r="T53" s="88"/>
      <c r="U53" s="88"/>
      <c r="V53" s="88"/>
      <c r="W53" s="88"/>
      <c r="X53" s="88"/>
      <c r="Y53" s="88"/>
      <c r="Z53" s="88"/>
      <c r="AA53" s="88"/>
    </row>
    <row r="54" spans="1:27">
      <c r="A54" s="65"/>
      <c r="B54" s="65"/>
      <c r="I54" s="65"/>
      <c r="J54" s="65"/>
      <c r="N54" s="88"/>
      <c r="O54" s="88"/>
      <c r="P54" s="88"/>
      <c r="Q54" s="88"/>
      <c r="R54" s="88"/>
      <c r="S54" s="88"/>
      <c r="T54" s="88"/>
      <c r="U54" s="88"/>
      <c r="V54" s="88"/>
      <c r="W54" s="88"/>
      <c r="X54" s="88"/>
      <c r="Y54" s="88"/>
      <c r="Z54" s="88"/>
      <c r="AA54" s="88"/>
    </row>
    <row r="55" spans="1:27">
      <c r="A55" s="65"/>
      <c r="B55" s="65"/>
      <c r="N55" s="88"/>
      <c r="O55" s="88"/>
      <c r="P55" s="88"/>
      <c r="Q55" s="88"/>
      <c r="R55" s="88"/>
      <c r="S55" s="88"/>
      <c r="T55" s="88"/>
      <c r="U55" s="88"/>
      <c r="V55" s="88"/>
      <c r="W55" s="88"/>
      <c r="X55" s="88"/>
      <c r="Y55" s="88"/>
      <c r="Z55" s="88"/>
      <c r="AA55" s="88"/>
    </row>
    <row r="56" spans="1:27">
      <c r="B56" s="1" t="str">
        <f>D17</f>
        <v/>
      </c>
      <c r="N56" s="88"/>
      <c r="O56" s="88"/>
      <c r="P56" s="88"/>
      <c r="Q56" s="88"/>
      <c r="R56" s="88"/>
      <c r="S56" s="88"/>
      <c r="T56" s="88"/>
      <c r="U56" s="88"/>
      <c r="V56" s="88"/>
      <c r="W56" s="88"/>
      <c r="X56" s="88"/>
      <c r="Y56" s="88"/>
      <c r="Z56" s="88"/>
      <c r="AA56" s="88"/>
    </row>
    <row r="57" spans="1:27">
      <c r="N57" s="88"/>
      <c r="O57" s="88"/>
      <c r="P57" s="88"/>
      <c r="Q57" s="88"/>
      <c r="R57" s="88"/>
      <c r="S57" s="88"/>
      <c r="T57" s="88"/>
      <c r="U57" s="88"/>
      <c r="V57" s="88"/>
      <c r="W57" s="88"/>
      <c r="X57" s="88"/>
      <c r="Y57" s="88"/>
      <c r="Z57" s="88"/>
      <c r="AA57" s="88"/>
    </row>
    <row r="58" spans="1:27">
      <c r="N58" s="88"/>
      <c r="O58" s="88"/>
      <c r="P58" s="88"/>
      <c r="Q58" s="88"/>
      <c r="R58" s="88"/>
      <c r="S58" s="88"/>
      <c r="T58" s="88"/>
      <c r="U58" s="88"/>
      <c r="V58" s="88"/>
      <c r="W58" s="88"/>
      <c r="X58" s="88"/>
      <c r="Y58" s="88"/>
      <c r="Z58" s="88"/>
      <c r="AA58" s="88"/>
    </row>
    <row r="59" spans="1:27">
      <c r="N59" s="88"/>
      <c r="O59" s="88"/>
      <c r="P59" s="88"/>
      <c r="Q59" s="88"/>
      <c r="R59" s="88"/>
      <c r="S59" s="88"/>
      <c r="T59" s="88"/>
      <c r="U59" s="88"/>
      <c r="V59" s="88"/>
      <c r="W59" s="88"/>
      <c r="X59" s="88"/>
      <c r="Y59" s="88"/>
      <c r="Z59" s="88"/>
      <c r="AA59" s="88"/>
    </row>
    <row r="60" spans="1:27">
      <c r="A60" s="58"/>
      <c r="B60" s="58" t="s">
        <v>31</v>
      </c>
      <c r="C60" s="60" t="s">
        <v>247</v>
      </c>
      <c r="D60" s="11"/>
      <c r="E60" s="11"/>
      <c r="F60" s="11"/>
      <c r="G60" s="11"/>
      <c r="H60" s="11"/>
      <c r="I60" s="11"/>
      <c r="J60" s="11"/>
      <c r="K60" s="11"/>
      <c r="L60" s="11"/>
      <c r="M60" s="11"/>
      <c r="N60" s="170"/>
      <c r="O60" s="170"/>
      <c r="P60" s="170"/>
      <c r="Q60" s="170"/>
      <c r="R60" s="170"/>
      <c r="S60" s="170"/>
      <c r="T60" s="170"/>
      <c r="U60" s="170"/>
      <c r="V60" s="170"/>
      <c r="W60" s="170"/>
      <c r="X60" s="170"/>
      <c r="Y60" s="170"/>
      <c r="Z60" s="170"/>
      <c r="AA60" s="170"/>
    </row>
    <row r="61" spans="1:27" ht="16.2">
      <c r="A61" s="58"/>
      <c r="B61" s="11"/>
      <c r="C61" s="140" t="s">
        <v>246</v>
      </c>
      <c r="D61" s="62"/>
      <c r="E61" s="62"/>
      <c r="F61" s="62"/>
      <c r="G61" s="62"/>
      <c r="H61" s="62"/>
      <c r="I61" s="62"/>
      <c r="J61" s="62"/>
      <c r="K61" s="62"/>
      <c r="L61" s="63"/>
      <c r="M61" s="63"/>
      <c r="N61" s="63"/>
      <c r="O61" s="63"/>
      <c r="P61" s="63"/>
      <c r="Q61" s="63"/>
      <c r="R61" s="63"/>
      <c r="S61" s="63"/>
      <c r="T61" s="63"/>
      <c r="U61" s="63"/>
      <c r="V61" s="63"/>
      <c r="W61" s="63"/>
      <c r="X61" s="63"/>
      <c r="Y61" s="63"/>
      <c r="Z61" s="63"/>
      <c r="AA61" s="63"/>
    </row>
    <row r="62" spans="1:27">
      <c r="N62" s="88"/>
      <c r="O62" s="88"/>
      <c r="P62" s="88"/>
      <c r="Q62" s="88"/>
      <c r="R62" s="88"/>
      <c r="S62" s="88"/>
      <c r="T62" s="88"/>
      <c r="U62" s="88"/>
      <c r="V62" s="88"/>
      <c r="W62" s="88"/>
      <c r="X62" s="88"/>
      <c r="Y62" s="88"/>
      <c r="Z62" s="88"/>
      <c r="AA62" s="88"/>
    </row>
    <row r="63" spans="1:27">
      <c r="A63" s="1" t="s">
        <v>229</v>
      </c>
      <c r="I63" s="1" t="s">
        <v>230</v>
      </c>
      <c r="N63" s="88"/>
      <c r="O63" s="88"/>
      <c r="P63" s="88"/>
      <c r="Q63" s="88"/>
      <c r="R63" s="1" t="s">
        <v>231</v>
      </c>
      <c r="S63" s="88"/>
      <c r="T63" s="88"/>
      <c r="U63" s="88"/>
      <c r="V63" s="88"/>
      <c r="W63" s="88"/>
      <c r="X63" s="88"/>
      <c r="Y63" s="88"/>
      <c r="Z63" s="88"/>
      <c r="AA63" s="88"/>
    </row>
    <row r="64" spans="1:27">
      <c r="N64" s="88"/>
      <c r="O64" s="88"/>
      <c r="P64" s="88"/>
      <c r="Q64" s="88"/>
      <c r="R64" s="88"/>
      <c r="S64" s="88"/>
      <c r="T64" s="88"/>
      <c r="U64" s="88"/>
      <c r="V64" s="88"/>
      <c r="W64" s="88"/>
      <c r="X64" s="88"/>
      <c r="Y64" s="88"/>
      <c r="Z64" s="88"/>
      <c r="AA64" s="88"/>
    </row>
    <row r="65" spans="1:27">
      <c r="A65" s="1" t="s">
        <v>226</v>
      </c>
      <c r="B65" s="1" t="s">
        <v>85</v>
      </c>
      <c r="I65" s="1" t="s">
        <v>227</v>
      </c>
      <c r="J65" s="1" t="s">
        <v>85</v>
      </c>
      <c r="N65" s="88"/>
      <c r="O65" s="88"/>
      <c r="P65" s="88"/>
      <c r="Q65" s="88"/>
      <c r="R65" s="1" t="s">
        <v>228</v>
      </c>
      <c r="S65" s="1" t="s">
        <v>85</v>
      </c>
      <c r="T65" s="88"/>
      <c r="U65" s="88"/>
      <c r="V65" s="88"/>
      <c r="W65" s="88"/>
      <c r="X65" s="88"/>
      <c r="Y65" s="88"/>
      <c r="Z65" s="88"/>
      <c r="AA65" s="88"/>
    </row>
    <row r="66" spans="1:27">
      <c r="A66" s="65"/>
      <c r="B66" s="65"/>
      <c r="I66" s="65"/>
      <c r="J66" s="65"/>
      <c r="N66" s="88"/>
      <c r="O66" s="88"/>
      <c r="P66" s="88"/>
      <c r="Q66" s="88"/>
      <c r="R66" s="171"/>
      <c r="S66" s="171"/>
      <c r="T66" s="88"/>
      <c r="U66" s="88"/>
      <c r="V66" s="88"/>
      <c r="W66" s="88"/>
      <c r="X66" s="88"/>
      <c r="Y66" s="88"/>
      <c r="Z66" s="88"/>
      <c r="AA66" s="88"/>
    </row>
    <row r="67" spans="1:27">
      <c r="A67" s="65"/>
      <c r="B67" s="65"/>
      <c r="I67" s="65"/>
      <c r="J67" s="65"/>
      <c r="N67" s="88"/>
      <c r="O67" s="88"/>
      <c r="P67" s="88"/>
      <c r="Q67" s="88"/>
      <c r="R67" s="171"/>
      <c r="S67" s="171"/>
      <c r="T67" s="88"/>
      <c r="U67" s="88"/>
      <c r="V67" s="88"/>
      <c r="W67" s="88"/>
      <c r="X67" s="88"/>
      <c r="Y67" s="88"/>
      <c r="Z67" s="88"/>
      <c r="AA67" s="88"/>
    </row>
    <row r="68" spans="1:27">
      <c r="A68" s="65"/>
      <c r="B68" s="65"/>
      <c r="I68" s="65"/>
      <c r="J68" s="65"/>
      <c r="N68" s="88"/>
      <c r="O68" s="88"/>
      <c r="P68" s="88"/>
      <c r="Q68" s="88"/>
      <c r="R68" s="171"/>
      <c r="S68" s="171"/>
      <c r="T68" s="88"/>
      <c r="U68" s="88"/>
      <c r="V68" s="88"/>
      <c r="W68" s="88"/>
      <c r="X68" s="88"/>
      <c r="Y68" s="88"/>
      <c r="Z68" s="88"/>
      <c r="AA68" s="88"/>
    </row>
    <row r="69" spans="1:27">
      <c r="A69" s="65"/>
      <c r="B69" s="65"/>
      <c r="I69" s="65"/>
      <c r="J69" s="65"/>
      <c r="N69" s="88"/>
      <c r="O69" s="88"/>
      <c r="P69" s="88"/>
      <c r="Q69" s="88"/>
      <c r="R69" s="171"/>
      <c r="S69" s="171"/>
      <c r="T69" s="88"/>
      <c r="U69" s="88"/>
      <c r="V69" s="88"/>
      <c r="W69" s="88"/>
      <c r="X69" s="88"/>
      <c r="Y69" s="88"/>
      <c r="Z69" s="88"/>
      <c r="AA69" s="88"/>
    </row>
    <row r="70" spans="1:27">
      <c r="A70" s="65"/>
      <c r="B70" s="65"/>
      <c r="I70" s="65"/>
      <c r="J70" s="65"/>
      <c r="N70" s="88"/>
      <c r="O70" s="88"/>
      <c r="P70" s="88"/>
      <c r="Q70" s="88"/>
      <c r="R70" s="171"/>
      <c r="S70" s="171"/>
      <c r="T70" s="88"/>
      <c r="U70" s="88"/>
      <c r="V70" s="88"/>
      <c r="W70" s="88"/>
      <c r="X70" s="88"/>
      <c r="Y70" s="88"/>
      <c r="Z70" s="88"/>
      <c r="AA70" s="88"/>
    </row>
    <row r="71" spans="1:27">
      <c r="A71" s="65"/>
      <c r="B71" s="65"/>
      <c r="I71" s="65"/>
      <c r="J71" s="65"/>
      <c r="N71" s="88"/>
      <c r="O71" s="88"/>
      <c r="P71" s="88"/>
      <c r="Q71" s="88"/>
      <c r="R71" s="171"/>
      <c r="S71" s="171"/>
      <c r="T71" s="88"/>
      <c r="U71" s="88"/>
      <c r="V71" s="88"/>
      <c r="W71" s="88"/>
      <c r="X71" s="88"/>
      <c r="Y71" s="88"/>
      <c r="Z71" s="88"/>
      <c r="AA71" s="88"/>
    </row>
    <row r="72" spans="1:27">
      <c r="A72" s="65"/>
      <c r="B72" s="65"/>
      <c r="I72" s="65"/>
      <c r="J72" s="65"/>
      <c r="N72" s="88"/>
      <c r="O72" s="88"/>
      <c r="P72" s="88"/>
      <c r="Q72" s="88"/>
      <c r="R72" s="171"/>
      <c r="S72" s="171"/>
      <c r="T72" s="88"/>
      <c r="U72" s="88"/>
      <c r="V72" s="88"/>
      <c r="W72" s="88"/>
      <c r="X72" s="88"/>
      <c r="Y72" s="88"/>
      <c r="Z72" s="88"/>
      <c r="AA72" s="88"/>
    </row>
    <row r="73" spans="1:27">
      <c r="A73" s="65"/>
      <c r="B73" s="65"/>
      <c r="I73" s="65"/>
      <c r="J73" s="65"/>
      <c r="N73" s="88"/>
      <c r="O73" s="88"/>
      <c r="P73" s="88"/>
      <c r="Q73" s="88"/>
      <c r="R73" s="88"/>
      <c r="S73" s="88"/>
      <c r="T73" s="88"/>
      <c r="U73" s="88"/>
      <c r="V73" s="88"/>
      <c r="W73" s="88"/>
      <c r="X73" s="88"/>
      <c r="Y73" s="88"/>
      <c r="Z73" s="88"/>
      <c r="AA73" s="88"/>
    </row>
    <row r="74" spans="1:27">
      <c r="A74" s="65"/>
      <c r="B74" s="65"/>
      <c r="N74" s="88"/>
      <c r="O74" s="88"/>
      <c r="P74" s="88"/>
      <c r="Q74" s="88"/>
      <c r="R74" s="88"/>
      <c r="S74" s="88"/>
      <c r="T74" s="88"/>
      <c r="U74" s="88"/>
      <c r="V74" s="88"/>
      <c r="W74" s="88"/>
      <c r="X74" s="88"/>
      <c r="Y74" s="88"/>
      <c r="Z74" s="88"/>
      <c r="AA74" s="88"/>
    </row>
    <row r="75" spans="1:27">
      <c r="N75" s="88"/>
      <c r="O75" s="88"/>
      <c r="P75" s="88"/>
      <c r="Q75" s="88"/>
      <c r="R75" s="88"/>
      <c r="S75" s="88"/>
      <c r="T75" s="88"/>
      <c r="U75" s="88"/>
      <c r="V75" s="88"/>
      <c r="W75" s="88"/>
      <c r="X75" s="88"/>
      <c r="Y75" s="88"/>
      <c r="Z75" s="88"/>
      <c r="AA75" s="88"/>
    </row>
    <row r="76" spans="1:27">
      <c r="N76" s="88"/>
      <c r="O76" s="88"/>
      <c r="P76" s="88"/>
      <c r="Q76" s="88"/>
      <c r="R76" s="88"/>
      <c r="S76" s="88"/>
      <c r="T76" s="88"/>
      <c r="U76" s="88"/>
      <c r="V76" s="88"/>
      <c r="W76" s="88"/>
      <c r="X76" s="88"/>
      <c r="Y76" s="88"/>
      <c r="Z76" s="88"/>
      <c r="AA76" s="88"/>
    </row>
    <row r="77" spans="1:27">
      <c r="N77" s="88"/>
      <c r="O77" s="88"/>
      <c r="P77" s="88"/>
      <c r="Q77" s="88"/>
      <c r="R77" s="88"/>
      <c r="S77" s="88"/>
      <c r="T77" s="88"/>
      <c r="U77" s="88"/>
      <c r="V77" s="88"/>
      <c r="W77" s="88"/>
      <c r="X77" s="88"/>
      <c r="Y77" s="88"/>
      <c r="Z77" s="88"/>
      <c r="AA77" s="88"/>
    </row>
    <row r="78" spans="1:27">
      <c r="N78" s="88"/>
      <c r="O78" s="88"/>
      <c r="P78" s="88"/>
      <c r="Q78" s="88"/>
      <c r="R78" s="88"/>
      <c r="S78" s="88"/>
      <c r="T78" s="88"/>
      <c r="U78" s="88"/>
      <c r="V78" s="88"/>
      <c r="W78" s="88"/>
      <c r="X78" s="88"/>
      <c r="Y78" s="88"/>
      <c r="Z78" s="88"/>
      <c r="AA78" s="88"/>
    </row>
    <row r="79" spans="1:27">
      <c r="N79" s="88"/>
      <c r="O79" s="88"/>
      <c r="P79" s="88"/>
      <c r="Q79" s="88"/>
      <c r="R79" s="88"/>
      <c r="S79" s="88"/>
      <c r="T79" s="88"/>
      <c r="U79" s="88"/>
      <c r="V79" s="88"/>
      <c r="W79" s="88"/>
      <c r="X79" s="88"/>
      <c r="Y79" s="88"/>
      <c r="Z79" s="88"/>
      <c r="AA79" s="88"/>
    </row>
    <row r="80" spans="1:27">
      <c r="A80" s="58" t="s">
        <v>42</v>
      </c>
      <c r="B80" s="11" t="s">
        <v>126</v>
      </c>
      <c r="C80" s="11"/>
      <c r="D80" s="11"/>
      <c r="E80" s="11"/>
      <c r="F80" s="11"/>
      <c r="G80" s="11"/>
      <c r="H80" s="11"/>
      <c r="I80" s="11"/>
      <c r="J80" s="11"/>
      <c r="K80" s="11"/>
      <c r="L80" s="11"/>
      <c r="M80" s="11"/>
      <c r="N80" s="170"/>
      <c r="O80" s="170"/>
      <c r="P80" s="170"/>
      <c r="Q80" s="170"/>
      <c r="R80" s="170"/>
      <c r="S80" s="170"/>
      <c r="T80" s="170"/>
      <c r="U80" s="170"/>
      <c r="V80" s="170"/>
      <c r="W80" s="170"/>
      <c r="X80" s="170"/>
      <c r="Y80" s="170"/>
      <c r="Z80" s="170"/>
      <c r="AA80" s="170"/>
    </row>
    <row r="81" spans="1:27" ht="16.2">
      <c r="A81" s="58"/>
      <c r="B81" s="85" t="s">
        <v>8</v>
      </c>
      <c r="C81" s="11"/>
      <c r="D81" s="11"/>
      <c r="E81" s="11"/>
      <c r="F81" s="11"/>
      <c r="G81" s="11"/>
      <c r="H81" s="11"/>
      <c r="I81" s="11"/>
      <c r="J81" s="11"/>
      <c r="K81" s="11"/>
      <c r="L81" s="11"/>
      <c r="M81" s="11"/>
      <c r="N81" s="170"/>
      <c r="O81" s="170"/>
      <c r="P81" s="170"/>
      <c r="Q81" s="170"/>
      <c r="R81" s="170"/>
      <c r="S81" s="170"/>
      <c r="T81" s="170"/>
      <c r="U81" s="170"/>
      <c r="V81" s="88"/>
      <c r="W81" s="88"/>
      <c r="X81" s="88"/>
      <c r="Y81" s="88"/>
      <c r="Z81" s="88"/>
      <c r="AA81" s="88"/>
    </row>
    <row r="82" spans="1:27">
      <c r="A82" s="7"/>
      <c r="B82" s="7"/>
      <c r="C82" s="7"/>
      <c r="D82" s="7"/>
      <c r="E82" s="7"/>
      <c r="F82" s="7"/>
      <c r="G82" s="7"/>
      <c r="H82" s="7"/>
      <c r="I82" s="7"/>
      <c r="J82" s="7"/>
      <c r="K82" s="7"/>
      <c r="L82" s="7"/>
      <c r="M82" s="7"/>
      <c r="N82" s="88"/>
      <c r="O82" s="88"/>
      <c r="P82" s="88"/>
      <c r="Q82" s="88"/>
      <c r="R82" s="88"/>
      <c r="S82" s="88"/>
      <c r="T82" s="88"/>
      <c r="U82" s="88"/>
      <c r="V82" s="88"/>
      <c r="W82" s="88"/>
      <c r="X82" s="88"/>
      <c r="Y82" s="88"/>
      <c r="Z82" s="88"/>
      <c r="AA82" s="88"/>
    </row>
    <row r="83" spans="1:27">
      <c r="A83" s="7"/>
      <c r="B83" s="7"/>
      <c r="C83" s="7"/>
      <c r="D83" s="7"/>
      <c r="E83" s="7"/>
      <c r="F83" s="7"/>
      <c r="G83" s="7"/>
      <c r="H83" s="7"/>
      <c r="I83" s="7"/>
      <c r="J83" s="7"/>
      <c r="K83" s="7"/>
      <c r="L83" s="7"/>
      <c r="M83" s="7"/>
      <c r="N83" s="88"/>
      <c r="O83" s="88"/>
      <c r="P83" s="88"/>
      <c r="Q83" s="88"/>
      <c r="R83" s="88"/>
      <c r="S83" s="88"/>
      <c r="T83" s="88"/>
      <c r="U83" s="88"/>
      <c r="V83" s="88"/>
      <c r="W83" s="88"/>
      <c r="X83" s="88"/>
      <c r="Y83" s="88"/>
      <c r="Z83" s="88"/>
      <c r="AA83" s="88"/>
    </row>
    <row r="84" spans="1:27">
      <c r="A84" s="7"/>
      <c r="B84" s="7"/>
      <c r="C84" s="7"/>
      <c r="D84" s="7"/>
      <c r="E84" s="7"/>
      <c r="F84" s="7"/>
      <c r="G84" s="7"/>
      <c r="H84" s="7"/>
      <c r="I84" s="7"/>
      <c r="J84" s="7"/>
      <c r="K84" s="7"/>
      <c r="L84" s="7"/>
      <c r="M84" s="7"/>
      <c r="N84" s="88"/>
      <c r="O84" s="88"/>
      <c r="P84" s="88"/>
      <c r="Q84" s="88"/>
      <c r="R84" s="88"/>
      <c r="S84" s="88"/>
      <c r="T84" s="88"/>
      <c r="U84" s="88"/>
      <c r="V84" s="88"/>
      <c r="W84" s="88"/>
      <c r="X84" s="88"/>
      <c r="Y84" s="88"/>
      <c r="Z84" s="88"/>
      <c r="AA84" s="88"/>
    </row>
    <row r="85" spans="1:27">
      <c r="A85" s="11" t="s">
        <v>86</v>
      </c>
      <c r="B85" s="11"/>
      <c r="C85" s="11"/>
      <c r="D85" s="11"/>
      <c r="E85" s="11"/>
      <c r="F85" s="11"/>
      <c r="G85" s="11"/>
      <c r="H85" s="11"/>
      <c r="I85" s="11"/>
      <c r="J85" s="11"/>
      <c r="K85" s="11"/>
      <c r="L85" s="11"/>
      <c r="M85" s="11"/>
      <c r="N85" s="170"/>
      <c r="O85" s="170"/>
      <c r="P85" s="170"/>
      <c r="Q85" s="170"/>
      <c r="R85" s="170"/>
      <c r="S85" s="170"/>
      <c r="T85" s="170"/>
      <c r="U85" s="170"/>
      <c r="V85" s="88"/>
      <c r="W85" s="88"/>
      <c r="X85" s="88"/>
      <c r="Y85" s="88"/>
      <c r="Z85" s="88"/>
      <c r="AA85" s="88"/>
    </row>
    <row r="86" spans="1:27">
      <c r="A86" s="11"/>
      <c r="B86" s="11"/>
      <c r="C86" s="11"/>
      <c r="D86" s="11"/>
      <c r="E86" s="11"/>
      <c r="F86" s="11"/>
      <c r="G86" s="11"/>
      <c r="H86" s="11"/>
      <c r="I86" s="11"/>
      <c r="J86" s="11"/>
      <c r="K86" s="11"/>
      <c r="L86" s="11"/>
      <c r="M86" s="11"/>
      <c r="N86" s="170"/>
      <c r="O86" s="170"/>
      <c r="P86" s="170"/>
      <c r="Q86" s="170"/>
      <c r="R86" s="170"/>
      <c r="S86" s="170"/>
      <c r="T86" s="170"/>
      <c r="U86" s="170"/>
      <c r="V86" s="88"/>
      <c r="W86" s="88"/>
      <c r="X86" s="88"/>
      <c r="Y86" s="88"/>
      <c r="Z86" s="88"/>
      <c r="AA86" s="88"/>
    </row>
    <row r="87" spans="1:27">
      <c r="A87" s="58" t="s">
        <v>87</v>
      </c>
      <c r="B87" s="11" t="s">
        <v>127</v>
      </c>
      <c r="C87" s="11"/>
      <c r="D87" s="11"/>
      <c r="E87" s="11"/>
      <c r="F87" s="11"/>
      <c r="G87" s="11"/>
      <c r="H87" s="11"/>
      <c r="I87" s="11"/>
      <c r="J87" s="11"/>
      <c r="K87" s="11"/>
      <c r="L87" s="11"/>
      <c r="M87" s="11"/>
      <c r="N87" s="170"/>
      <c r="O87" s="170"/>
      <c r="P87" s="170"/>
      <c r="Q87" s="170"/>
      <c r="R87" s="170"/>
      <c r="S87" s="170"/>
      <c r="T87" s="170"/>
      <c r="U87" s="170"/>
      <c r="V87" s="88"/>
      <c r="W87" s="88"/>
      <c r="X87" s="88"/>
      <c r="Y87" s="88"/>
      <c r="Z87" s="88"/>
      <c r="AA87" s="88"/>
    </row>
    <row r="88" spans="1:27" ht="16.2">
      <c r="A88" s="58"/>
      <c r="B88" s="85" t="s">
        <v>8</v>
      </c>
      <c r="C88" s="11"/>
      <c r="D88" s="11"/>
      <c r="E88" s="11"/>
      <c r="F88" s="11"/>
      <c r="G88" s="11"/>
      <c r="H88" s="11"/>
      <c r="I88" s="11"/>
      <c r="J88" s="11"/>
      <c r="K88" s="11"/>
      <c r="L88" s="11"/>
      <c r="M88" s="11"/>
      <c r="N88" s="170"/>
      <c r="O88" s="170"/>
      <c r="P88" s="170"/>
      <c r="Q88" s="170"/>
      <c r="R88" s="170"/>
      <c r="S88" s="170"/>
      <c r="T88" s="170"/>
      <c r="U88" s="170"/>
      <c r="V88" s="88"/>
      <c r="W88" s="88"/>
      <c r="X88" s="88"/>
      <c r="Y88" s="88"/>
      <c r="Z88" s="88"/>
      <c r="AA88" s="88"/>
    </row>
    <row r="89" spans="1:27">
      <c r="A89" s="195"/>
      <c r="B89" s="195"/>
      <c r="C89" s="195"/>
      <c r="D89" s="195"/>
      <c r="E89" s="195"/>
      <c r="F89" s="195"/>
      <c r="G89" s="195"/>
      <c r="H89" s="195"/>
      <c r="I89" s="195"/>
      <c r="J89" s="195"/>
      <c r="K89" s="195"/>
      <c r="L89" s="195"/>
      <c r="M89" s="195"/>
      <c r="N89" s="172"/>
      <c r="O89" s="172"/>
      <c r="P89" s="172"/>
      <c r="Q89" s="172"/>
      <c r="R89" s="172"/>
      <c r="S89" s="172"/>
      <c r="T89" s="172"/>
      <c r="U89" s="172"/>
      <c r="V89" s="88"/>
      <c r="W89" s="88"/>
      <c r="X89" s="88"/>
      <c r="Y89" s="88"/>
      <c r="Z89" s="88"/>
      <c r="AA89" s="88"/>
    </row>
    <row r="90" spans="1:27">
      <c r="A90" s="195"/>
      <c r="B90" s="195"/>
      <c r="C90" s="195"/>
      <c r="D90" s="195"/>
      <c r="E90" s="195"/>
      <c r="F90" s="195"/>
      <c r="G90" s="195"/>
      <c r="H90" s="195"/>
      <c r="I90" s="195"/>
      <c r="J90" s="195"/>
      <c r="K90" s="195"/>
      <c r="L90" s="195"/>
      <c r="M90" s="195"/>
      <c r="N90" s="172"/>
      <c r="O90" s="172"/>
      <c r="P90" s="172"/>
      <c r="Q90" s="172"/>
      <c r="R90" s="172"/>
      <c r="S90" s="172"/>
      <c r="T90" s="172"/>
      <c r="U90" s="172"/>
      <c r="V90" s="88"/>
      <c r="W90" s="88"/>
      <c r="X90" s="88"/>
      <c r="Y90" s="88"/>
      <c r="Z90" s="88"/>
      <c r="AA90" s="88"/>
    </row>
    <row r="91" spans="1:27">
      <c r="A91" s="195"/>
      <c r="B91" s="195"/>
      <c r="C91" s="195"/>
      <c r="D91" s="195"/>
      <c r="E91" s="195"/>
      <c r="F91" s="195"/>
      <c r="G91" s="195"/>
      <c r="H91" s="195"/>
      <c r="I91" s="195"/>
      <c r="J91" s="195"/>
      <c r="K91" s="195"/>
      <c r="L91" s="195"/>
      <c r="M91" s="195"/>
      <c r="N91" s="172"/>
      <c r="O91" s="172"/>
      <c r="P91" s="172"/>
      <c r="Q91" s="172"/>
      <c r="R91" s="172"/>
      <c r="S91" s="172"/>
      <c r="T91" s="172"/>
      <c r="U91" s="172"/>
      <c r="V91" s="88"/>
      <c r="W91" s="88"/>
      <c r="X91" s="88"/>
      <c r="Y91" s="88"/>
      <c r="Z91" s="88"/>
      <c r="AA91" s="88"/>
    </row>
    <row r="92" spans="1:27">
      <c r="A92" s="11" t="s">
        <v>88</v>
      </c>
      <c r="B92" s="11"/>
      <c r="C92" s="11"/>
      <c r="D92" s="11"/>
      <c r="E92" s="11"/>
      <c r="F92" s="11"/>
      <c r="G92" s="11"/>
      <c r="H92" s="11"/>
      <c r="I92" s="11"/>
      <c r="J92" s="11"/>
      <c r="K92" s="11"/>
      <c r="L92" s="11"/>
      <c r="M92" s="11"/>
      <c r="N92" s="170"/>
      <c r="O92" s="170"/>
      <c r="P92" s="170"/>
      <c r="Q92" s="170"/>
      <c r="R92" s="170"/>
      <c r="S92" s="170"/>
      <c r="T92" s="170"/>
      <c r="U92" s="170"/>
      <c r="V92" s="88"/>
      <c r="W92" s="88"/>
      <c r="X92" s="88"/>
      <c r="Y92" s="88"/>
      <c r="Z92" s="88"/>
      <c r="AA92" s="88"/>
    </row>
    <row r="93" spans="1:27">
      <c r="A93" s="11"/>
      <c r="B93" s="11"/>
      <c r="C93" s="11"/>
      <c r="D93" s="11"/>
      <c r="E93" s="11"/>
      <c r="F93" s="11"/>
      <c r="G93" s="11"/>
      <c r="H93" s="11"/>
      <c r="I93" s="11"/>
      <c r="J93" s="11"/>
      <c r="K93" s="11"/>
      <c r="L93" s="11"/>
      <c r="M93" s="11"/>
      <c r="N93" s="170"/>
      <c r="O93" s="170"/>
      <c r="P93" s="170"/>
      <c r="Q93" s="170"/>
      <c r="R93" s="170"/>
      <c r="S93" s="170"/>
      <c r="T93" s="170"/>
      <c r="U93" s="170"/>
      <c r="V93" s="88"/>
      <c r="W93" s="88"/>
      <c r="X93" s="88"/>
      <c r="Y93" s="88"/>
      <c r="Z93" s="88"/>
      <c r="AA93" s="88"/>
    </row>
    <row r="94" spans="1:27">
      <c r="A94" s="58" t="s">
        <v>89</v>
      </c>
      <c r="B94" s="11" t="s">
        <v>128</v>
      </c>
      <c r="C94" s="11"/>
      <c r="D94" s="11"/>
      <c r="E94" s="11"/>
      <c r="F94" s="11"/>
      <c r="G94" s="11"/>
      <c r="H94" s="11"/>
      <c r="I94" s="11"/>
      <c r="J94" s="11"/>
      <c r="K94" s="11"/>
      <c r="L94" s="11"/>
      <c r="M94" s="11"/>
      <c r="N94" s="170"/>
      <c r="O94" s="170"/>
      <c r="P94" s="170"/>
      <c r="Q94" s="170"/>
      <c r="R94" s="170"/>
      <c r="S94" s="170"/>
      <c r="T94" s="170"/>
      <c r="U94" s="170"/>
      <c r="V94" s="88"/>
      <c r="W94" s="88"/>
      <c r="X94" s="88"/>
      <c r="Y94" s="88"/>
      <c r="Z94" s="88"/>
      <c r="AA94" s="88"/>
    </row>
    <row r="95" spans="1:27" ht="16.2">
      <c r="A95" s="11"/>
      <c r="B95" s="141" t="s">
        <v>218</v>
      </c>
      <c r="C95" s="62"/>
      <c r="D95" s="62"/>
      <c r="E95" s="62"/>
      <c r="F95" s="62"/>
      <c r="G95" s="62"/>
      <c r="H95" s="62"/>
      <c r="I95" s="62"/>
      <c r="J95" s="62"/>
      <c r="K95" s="63"/>
      <c r="L95" s="63"/>
      <c r="M95" s="63"/>
      <c r="N95" s="63"/>
      <c r="O95" s="63"/>
      <c r="P95" s="63"/>
      <c r="Q95" s="63"/>
      <c r="R95" s="63"/>
      <c r="S95" s="63"/>
      <c r="T95" s="63"/>
      <c r="U95" s="63"/>
    </row>
    <row r="97" spans="1:21">
      <c r="A97" s="1" t="s">
        <v>236</v>
      </c>
      <c r="H97" s="1" t="s">
        <v>235</v>
      </c>
      <c r="O97" s="1" t="s">
        <v>237</v>
      </c>
    </row>
    <row r="98" spans="1:21">
      <c r="D98" s="11" t="s">
        <v>96</v>
      </c>
      <c r="E98" s="11"/>
      <c r="F98" s="11"/>
      <c r="K98" s="11" t="s">
        <v>96</v>
      </c>
      <c r="L98" s="11"/>
      <c r="M98" s="11"/>
      <c r="R98" s="11" t="s">
        <v>96</v>
      </c>
      <c r="S98" s="11"/>
      <c r="T98" s="11"/>
    </row>
    <row r="99" spans="1:21">
      <c r="A99" s="1" t="s">
        <v>226</v>
      </c>
      <c r="B99" s="1" t="s">
        <v>50</v>
      </c>
      <c r="D99" s="173" t="e">
        <f t="array" ref="D99:E103">LINEST(B100:B108,A100:A108,TRUE,TRUE)</f>
        <v>#VALUE!</v>
      </c>
      <c r="E99" s="174" t="e">
        <v>#VALUE!</v>
      </c>
      <c r="F99" s="175"/>
      <c r="H99" s="1" t="s">
        <v>227</v>
      </c>
      <c r="I99" s="1" t="s">
        <v>50</v>
      </c>
      <c r="K99" s="173" t="e">
        <f t="array" ref="K99:L103">LINEST(I100:I107,H100:H107,TRUE,TRUE)</f>
        <v>#VALUE!</v>
      </c>
      <c r="L99" s="174" t="e">
        <v>#VALUE!</v>
      </c>
      <c r="M99" s="175"/>
      <c r="O99" s="1" t="s">
        <v>228</v>
      </c>
      <c r="P99" s="1" t="s">
        <v>50</v>
      </c>
      <c r="R99" s="173" t="e">
        <f t="array" ref="R99:S103">LINEST(P100:P106,O100:O106,TRUE,TRUE)</f>
        <v>#VALUE!</v>
      </c>
      <c r="S99" s="174" t="e">
        <v>#VALUE!</v>
      </c>
      <c r="T99" s="175"/>
    </row>
    <row r="100" spans="1:21">
      <c r="A100" s="65"/>
      <c r="B100" s="65"/>
      <c r="D100" s="176" t="e">
        <v>#VALUE!</v>
      </c>
      <c r="E100" s="177" t="e">
        <v>#VALUE!</v>
      </c>
      <c r="F100" s="178"/>
      <c r="H100" s="65"/>
      <c r="I100" s="65"/>
      <c r="K100" s="176" t="e">
        <v>#VALUE!</v>
      </c>
      <c r="L100" s="177" t="e">
        <v>#VALUE!</v>
      </c>
      <c r="M100" s="178"/>
      <c r="O100" s="65"/>
      <c r="P100" s="65"/>
      <c r="R100" s="176" t="e">
        <v>#VALUE!</v>
      </c>
      <c r="S100" s="177" t="e">
        <v>#VALUE!</v>
      </c>
      <c r="T100" s="178"/>
    </row>
    <row r="101" spans="1:21">
      <c r="A101" s="65"/>
      <c r="B101" s="65"/>
      <c r="C101" s="88"/>
      <c r="D101" s="176" t="e">
        <v>#VALUE!</v>
      </c>
      <c r="E101" s="177" t="e">
        <v>#VALUE!</v>
      </c>
      <c r="F101" s="178"/>
      <c r="G101" s="88"/>
      <c r="H101" s="65"/>
      <c r="I101" s="65"/>
      <c r="J101" s="88"/>
      <c r="K101" s="176" t="e">
        <v>#VALUE!</v>
      </c>
      <c r="L101" s="177" t="e">
        <v>#VALUE!</v>
      </c>
      <c r="M101" s="178"/>
      <c r="O101" s="65"/>
      <c r="P101" s="65"/>
      <c r="Q101" s="88"/>
      <c r="R101" s="176" t="e">
        <v>#VALUE!</v>
      </c>
      <c r="S101" s="177" t="e">
        <v>#VALUE!</v>
      </c>
      <c r="T101" s="178"/>
    </row>
    <row r="102" spans="1:21">
      <c r="A102" s="65"/>
      <c r="B102" s="65"/>
      <c r="C102" s="88"/>
      <c r="D102" s="176" t="e">
        <v>#VALUE!</v>
      </c>
      <c r="E102" s="177" t="e">
        <v>#VALUE!</v>
      </c>
      <c r="F102" s="178"/>
      <c r="G102" s="88"/>
      <c r="H102" s="65"/>
      <c r="I102" s="65"/>
      <c r="J102" s="88"/>
      <c r="K102" s="176" t="e">
        <v>#VALUE!</v>
      </c>
      <c r="L102" s="177" t="e">
        <v>#VALUE!</v>
      </c>
      <c r="M102" s="178"/>
      <c r="O102" s="65"/>
      <c r="P102" s="65"/>
      <c r="Q102" s="88"/>
      <c r="R102" s="176" t="e">
        <v>#VALUE!</v>
      </c>
      <c r="S102" s="177" t="e">
        <v>#VALUE!</v>
      </c>
      <c r="T102" s="178"/>
    </row>
    <row r="103" spans="1:21">
      <c r="A103" s="65"/>
      <c r="B103" s="65"/>
      <c r="C103" s="88"/>
      <c r="D103" s="179" t="e">
        <v>#VALUE!</v>
      </c>
      <c r="E103" s="180" t="e">
        <v>#VALUE!</v>
      </c>
      <c r="F103" s="178"/>
      <c r="G103" s="88"/>
      <c r="H103" s="65"/>
      <c r="I103" s="65"/>
      <c r="J103" s="88"/>
      <c r="K103" s="179" t="e">
        <v>#VALUE!</v>
      </c>
      <c r="L103" s="180" t="e">
        <v>#VALUE!</v>
      </c>
      <c r="M103" s="178"/>
      <c r="O103" s="65"/>
      <c r="P103" s="65"/>
      <c r="Q103" s="88"/>
      <c r="R103" s="179" t="e">
        <v>#VALUE!</v>
      </c>
      <c r="S103" s="180" t="e">
        <v>#VALUE!</v>
      </c>
      <c r="T103" s="178"/>
    </row>
    <row r="104" spans="1:21">
      <c r="A104" s="65"/>
      <c r="B104" s="65"/>
      <c r="C104" s="88"/>
      <c r="D104" s="181"/>
      <c r="E104" s="58" t="s">
        <v>90</v>
      </c>
      <c r="F104" s="182" t="s">
        <v>91</v>
      </c>
      <c r="G104" s="88"/>
      <c r="H104" s="65"/>
      <c r="I104" s="65"/>
      <c r="J104" s="88"/>
      <c r="K104" s="181"/>
      <c r="L104" s="58" t="s">
        <v>90</v>
      </c>
      <c r="M104" s="182" t="s">
        <v>91</v>
      </c>
      <c r="O104" s="65"/>
      <c r="P104" s="65"/>
      <c r="Q104" s="88"/>
      <c r="R104" s="181"/>
      <c r="S104" s="58" t="s">
        <v>90</v>
      </c>
      <c r="T104" s="182" t="s">
        <v>91</v>
      </c>
    </row>
    <row r="105" spans="1:21">
      <c r="A105" s="65"/>
      <c r="B105" s="65"/>
      <c r="C105" s="88"/>
      <c r="D105" s="183" t="s">
        <v>92</v>
      </c>
      <c r="E105" s="177" t="e">
        <f>E99</f>
        <v>#VALUE!</v>
      </c>
      <c r="F105" s="184" t="e">
        <f>E100</f>
        <v>#VALUE!</v>
      </c>
      <c r="G105" s="88"/>
      <c r="H105" s="65"/>
      <c r="I105" s="65"/>
      <c r="J105" s="88"/>
      <c r="K105" s="183" t="s">
        <v>92</v>
      </c>
      <c r="L105" s="177" t="e">
        <f>L99</f>
        <v>#VALUE!</v>
      </c>
      <c r="M105" s="184" t="e">
        <f>L100</f>
        <v>#VALUE!</v>
      </c>
      <c r="O105" s="65"/>
      <c r="P105" s="65"/>
      <c r="Q105" s="88"/>
      <c r="R105" s="183" t="s">
        <v>92</v>
      </c>
      <c r="S105" s="177" t="e">
        <f>S99</f>
        <v>#VALUE!</v>
      </c>
      <c r="T105" s="184" t="e">
        <f>S100</f>
        <v>#VALUE!</v>
      </c>
    </row>
    <row r="106" spans="1:21">
      <c r="A106" s="65"/>
      <c r="B106" s="65"/>
      <c r="C106" s="88"/>
      <c r="D106" s="185" t="s">
        <v>93</v>
      </c>
      <c r="E106" s="186" t="e">
        <f>D99</f>
        <v>#VALUE!</v>
      </c>
      <c r="F106" s="187" t="e">
        <f>D100</f>
        <v>#VALUE!</v>
      </c>
      <c r="G106" s="88"/>
      <c r="H106" s="65"/>
      <c r="I106" s="65"/>
      <c r="J106" s="88"/>
      <c r="K106" s="185" t="s">
        <v>93</v>
      </c>
      <c r="L106" s="186" t="e">
        <f>K99</f>
        <v>#VALUE!</v>
      </c>
      <c r="M106" s="187" t="e">
        <f>K100</f>
        <v>#VALUE!</v>
      </c>
      <c r="O106" s="65"/>
      <c r="P106" s="65"/>
      <c r="Q106" s="88"/>
      <c r="R106" s="185" t="s">
        <v>93</v>
      </c>
      <c r="S106" s="186" t="e">
        <f>R99</f>
        <v>#VALUE!</v>
      </c>
      <c r="T106" s="187" t="e">
        <f>R100</f>
        <v>#VALUE!</v>
      </c>
    </row>
    <row r="107" spans="1:21">
      <c r="A107" s="65"/>
      <c r="B107" s="65"/>
      <c r="C107" s="88"/>
      <c r="D107" s="88"/>
      <c r="E107" s="88"/>
      <c r="F107" s="88"/>
      <c r="G107" s="88"/>
      <c r="H107" s="65"/>
      <c r="I107" s="65"/>
      <c r="J107" s="88"/>
      <c r="K107" s="88"/>
      <c r="L107" s="88"/>
      <c r="M107" s="88"/>
    </row>
    <row r="108" spans="1:21">
      <c r="A108" s="65"/>
      <c r="B108" s="65"/>
      <c r="C108" s="88"/>
      <c r="D108" s="88"/>
      <c r="E108" s="88"/>
      <c r="F108" s="88"/>
      <c r="G108" s="88"/>
      <c r="J108" s="88"/>
      <c r="K108" s="88"/>
      <c r="L108" s="88"/>
      <c r="M108" s="88"/>
    </row>
    <row r="109" spans="1:21">
      <c r="C109" s="88"/>
      <c r="D109" s="88"/>
      <c r="E109" s="88"/>
      <c r="F109" s="88"/>
      <c r="G109" s="88"/>
      <c r="H109" s="88"/>
      <c r="I109" s="88"/>
      <c r="J109" s="88"/>
      <c r="K109" s="88"/>
      <c r="L109" s="88"/>
      <c r="M109" s="88"/>
    </row>
    <row r="110" spans="1:21">
      <c r="A110" s="64" t="s">
        <v>94</v>
      </c>
      <c r="B110" s="196" t="s">
        <v>129</v>
      </c>
      <c r="C110" s="196"/>
      <c r="D110" s="196"/>
      <c r="E110" s="196"/>
      <c r="F110" s="196"/>
      <c r="G110" s="196"/>
      <c r="H110" s="196"/>
      <c r="I110" s="196"/>
      <c r="J110" s="196"/>
      <c r="K110" s="196"/>
      <c r="L110" s="196"/>
      <c r="M110" s="196"/>
      <c r="N110" s="4"/>
      <c r="O110" s="4"/>
      <c r="P110" s="4"/>
      <c r="Q110" s="4"/>
      <c r="R110" s="4"/>
      <c r="S110" s="4"/>
      <c r="T110" s="4"/>
      <c r="U110" s="4"/>
    </row>
    <row r="111" spans="1:21" ht="16.2">
      <c r="A111" s="64"/>
      <c r="B111" s="197" t="s">
        <v>8</v>
      </c>
      <c r="C111" s="197"/>
      <c r="D111" s="197"/>
      <c r="E111" s="197"/>
      <c r="F111" s="197"/>
      <c r="G111" s="197"/>
      <c r="H111" s="197"/>
      <c r="I111" s="197"/>
      <c r="J111" s="197"/>
      <c r="K111" s="197"/>
      <c r="L111" s="197"/>
      <c r="M111" s="197"/>
    </row>
    <row r="112" spans="1:21">
      <c r="A112" s="195"/>
      <c r="B112" s="195"/>
      <c r="C112" s="195"/>
      <c r="D112" s="195"/>
      <c r="E112" s="195"/>
      <c r="F112" s="195"/>
      <c r="G112" s="195"/>
      <c r="H112" s="195"/>
      <c r="I112" s="195"/>
      <c r="J112" s="195"/>
      <c r="K112" s="195"/>
      <c r="L112" s="195"/>
      <c r="M112" s="195"/>
    </row>
    <row r="113" spans="1:13">
      <c r="A113" s="195"/>
      <c r="B113" s="195"/>
      <c r="C113" s="195"/>
      <c r="D113" s="195"/>
      <c r="E113" s="195"/>
      <c r="F113" s="195"/>
      <c r="G113" s="195"/>
      <c r="H113" s="195"/>
      <c r="I113" s="195"/>
      <c r="J113" s="195"/>
      <c r="K113" s="195"/>
      <c r="L113" s="195"/>
      <c r="M113" s="195"/>
    </row>
    <row r="114" spans="1:13">
      <c r="A114" s="195"/>
      <c r="B114" s="195"/>
      <c r="C114" s="195"/>
      <c r="D114" s="195"/>
      <c r="E114" s="195"/>
      <c r="F114" s="195"/>
      <c r="G114" s="195"/>
      <c r="H114" s="195"/>
      <c r="I114" s="195"/>
      <c r="J114" s="195"/>
      <c r="K114" s="195"/>
      <c r="L114" s="195"/>
      <c r="M114" s="195"/>
    </row>
    <row r="115" spans="1:13">
      <c r="A115" s="58" t="s">
        <v>95</v>
      </c>
      <c r="B115" s="11" t="s">
        <v>130</v>
      </c>
      <c r="C115" s="11"/>
      <c r="D115" s="170"/>
      <c r="E115" s="170"/>
      <c r="F115" s="170"/>
      <c r="G115" s="170"/>
      <c r="H115" s="170"/>
      <c r="I115" s="170"/>
      <c r="J115" s="170"/>
      <c r="K115" s="170"/>
      <c r="L115" s="170"/>
      <c r="M115" s="170"/>
    </row>
    <row r="116" spans="1:13" ht="16.2">
      <c r="A116" s="58"/>
      <c r="B116" s="197" t="s">
        <v>8</v>
      </c>
      <c r="C116" s="197"/>
      <c r="D116" s="197"/>
      <c r="E116" s="197"/>
      <c r="F116" s="197"/>
      <c r="G116" s="197"/>
      <c r="H116" s="197"/>
      <c r="I116" s="197"/>
      <c r="J116" s="197"/>
      <c r="K116" s="197"/>
      <c r="L116" s="197"/>
      <c r="M116" s="197"/>
    </row>
    <row r="117" spans="1:13" s="7" customFormat="1">
      <c r="A117" s="195"/>
      <c r="B117" s="195"/>
      <c r="C117" s="195"/>
      <c r="D117" s="195"/>
      <c r="E117" s="195"/>
      <c r="F117" s="195"/>
      <c r="G117" s="195"/>
      <c r="H117" s="195"/>
      <c r="I117" s="195"/>
      <c r="J117" s="195"/>
      <c r="K117" s="195"/>
      <c r="L117" s="195"/>
      <c r="M117" s="195"/>
    </row>
    <row r="118" spans="1:13" s="7" customFormat="1">
      <c r="A118" s="195"/>
      <c r="B118" s="195"/>
      <c r="C118" s="195"/>
      <c r="D118" s="195"/>
      <c r="E118" s="195"/>
      <c r="F118" s="195"/>
      <c r="G118" s="195"/>
      <c r="H118" s="195"/>
      <c r="I118" s="195"/>
      <c r="J118" s="195"/>
      <c r="K118" s="195"/>
      <c r="L118" s="195"/>
      <c r="M118" s="195"/>
    </row>
    <row r="119" spans="1:13" s="7" customFormat="1">
      <c r="A119" s="195"/>
      <c r="B119" s="195"/>
      <c r="C119" s="195"/>
      <c r="D119" s="195"/>
      <c r="E119" s="195"/>
      <c r="F119" s="195"/>
      <c r="G119" s="195"/>
      <c r="H119" s="195"/>
      <c r="I119" s="195"/>
      <c r="J119" s="195"/>
      <c r="K119" s="195"/>
      <c r="L119" s="195"/>
      <c r="M119" s="195"/>
    </row>
    <row r="120" spans="1:13" s="7" customFormat="1"/>
    <row r="121" spans="1:13" s="7" customFormat="1"/>
    <row r="122" spans="1:13" s="7" customFormat="1"/>
    <row r="123" spans="1:13" s="7" customFormat="1"/>
    <row r="124" spans="1:13" s="7" customFormat="1"/>
    <row r="125" spans="1:13" s="7" customFormat="1"/>
    <row r="126" spans="1:13" s="7" customFormat="1"/>
    <row r="127" spans="1:13" s="7" customFormat="1"/>
    <row r="128" spans="1:13" s="7" customFormat="1"/>
    <row r="129" s="7" customFormat="1"/>
    <row r="130" s="7" customFormat="1"/>
    <row r="131" s="7" customFormat="1"/>
    <row r="132" s="7" customFormat="1"/>
    <row r="133" s="7" customFormat="1"/>
    <row r="134" s="7" customFormat="1"/>
    <row r="135" s="7" customFormat="1"/>
    <row r="136" s="7" customFormat="1"/>
    <row r="137" s="7" customFormat="1"/>
    <row r="138" s="7" customFormat="1"/>
    <row r="139" s="7" customFormat="1"/>
    <row r="140" s="7" customFormat="1"/>
    <row r="141" s="7" customFormat="1"/>
    <row r="142" s="7" customFormat="1"/>
    <row r="143" s="7" customFormat="1"/>
    <row r="144" s="7" customFormat="1"/>
    <row r="145" s="7" customFormat="1"/>
    <row r="146" s="7" customFormat="1"/>
    <row r="147" s="7" customFormat="1"/>
    <row r="148" s="7" customFormat="1"/>
    <row r="149" s="7" customFormat="1"/>
    <row r="150" s="7" customFormat="1"/>
    <row r="151" s="7" customFormat="1"/>
    <row r="152" s="7" customFormat="1"/>
    <row r="153" s="7" customFormat="1"/>
  </sheetData>
  <mergeCells count="10">
    <mergeCell ref="A3:M3"/>
    <mergeCell ref="A4:M4"/>
    <mergeCell ref="B6:B7"/>
    <mergeCell ref="C6:L6"/>
    <mergeCell ref="B111:M111"/>
    <mergeCell ref="A117:M119"/>
    <mergeCell ref="A89:M91"/>
    <mergeCell ref="B110:M110"/>
    <mergeCell ref="B116:M116"/>
    <mergeCell ref="A112:M1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6406-7031-4F56-8006-46336CB82F4C}">
  <dimension ref="A1:M77"/>
  <sheetViews>
    <sheetView zoomScaleNormal="100" workbookViewId="0"/>
  </sheetViews>
  <sheetFormatPr defaultRowHeight="14.4"/>
  <cols>
    <col min="1" max="1" width="8.6640625" style="9" customWidth="1"/>
    <col min="2" max="10" width="12.6640625" style="9" customWidth="1"/>
    <col min="11" max="13" width="12.6640625" customWidth="1"/>
  </cols>
  <sheetData>
    <row r="1" spans="1:13" ht="18">
      <c r="A1" s="51" t="s">
        <v>131</v>
      </c>
      <c r="B1" s="51"/>
      <c r="C1" s="37" t="s">
        <v>78</v>
      </c>
      <c r="D1" s="52"/>
      <c r="E1" s="52"/>
      <c r="F1" s="52"/>
      <c r="G1" s="52"/>
      <c r="H1" s="52"/>
      <c r="I1" s="52"/>
      <c r="J1" s="52"/>
      <c r="K1" s="52"/>
      <c r="L1" s="52"/>
      <c r="M1" s="52"/>
    </row>
    <row r="2" spans="1:13" s="88" customFormat="1" ht="16.2">
      <c r="A2" s="20"/>
      <c r="B2" s="20"/>
      <c r="C2" s="11"/>
      <c r="D2" s="11"/>
      <c r="E2" s="11"/>
      <c r="F2" s="11"/>
      <c r="G2" s="11"/>
      <c r="H2" s="11"/>
      <c r="I2" s="37"/>
      <c r="J2" s="37"/>
      <c r="K2" s="39"/>
      <c r="L2" s="39"/>
      <c r="M2" s="39"/>
    </row>
    <row r="3" spans="1:13" s="89" customFormat="1" ht="14.4" customHeight="1">
      <c r="A3" s="191" t="s">
        <v>134</v>
      </c>
      <c r="B3" s="191"/>
      <c r="C3" s="191"/>
      <c r="D3" s="191"/>
      <c r="E3" s="191"/>
      <c r="F3" s="191"/>
      <c r="G3" s="191"/>
      <c r="H3" s="191"/>
      <c r="I3" s="191"/>
      <c r="J3" s="191"/>
      <c r="K3" s="191"/>
      <c r="L3" s="191"/>
      <c r="M3" s="191"/>
    </row>
    <row r="4" spans="1:13" s="89" customFormat="1" ht="14.4" customHeight="1">
      <c r="A4" s="191"/>
      <c r="B4" s="191"/>
      <c r="C4" s="191"/>
      <c r="D4" s="191"/>
      <c r="E4" s="191"/>
      <c r="F4" s="191"/>
      <c r="G4" s="191"/>
      <c r="H4" s="191"/>
      <c r="I4" s="191"/>
      <c r="J4" s="191"/>
      <c r="K4" s="191"/>
      <c r="L4" s="191"/>
      <c r="M4" s="191"/>
    </row>
    <row r="5" spans="1:13" s="89" customFormat="1" ht="15.6">
      <c r="A5" s="204" t="s">
        <v>135</v>
      </c>
      <c r="B5" s="204"/>
      <c r="C5" s="204" t="s">
        <v>68</v>
      </c>
      <c r="D5" s="204"/>
      <c r="E5" s="204"/>
      <c r="F5" s="67"/>
      <c r="G5" s="67"/>
      <c r="H5" s="67"/>
      <c r="I5" s="67"/>
      <c r="J5" s="67"/>
      <c r="K5" s="67"/>
      <c r="L5" s="67"/>
      <c r="M5" s="87"/>
    </row>
    <row r="6" spans="1:13" s="89" customFormat="1" ht="16.2">
      <c r="A6" s="90" t="s">
        <v>69</v>
      </c>
      <c r="B6" s="91" t="s">
        <v>136</v>
      </c>
      <c r="C6" s="91" t="s">
        <v>70</v>
      </c>
      <c r="D6" s="91" t="s">
        <v>71</v>
      </c>
      <c r="E6" s="91" t="s">
        <v>72</v>
      </c>
      <c r="F6" s="92"/>
      <c r="G6" s="92"/>
      <c r="H6" s="92"/>
      <c r="I6" s="92"/>
      <c r="J6" s="92"/>
      <c r="K6" s="93"/>
      <c r="L6" s="93"/>
      <c r="M6" s="87"/>
    </row>
    <row r="7" spans="1:13" s="89" customFormat="1" ht="15.6">
      <c r="A7" s="94">
        <v>1</v>
      </c>
      <c r="B7" s="95">
        <v>5.0000000000000001E-3</v>
      </c>
      <c r="C7" s="96">
        <v>40000</v>
      </c>
      <c r="D7" s="96">
        <v>20000</v>
      </c>
      <c r="E7" s="96">
        <v>10000</v>
      </c>
      <c r="F7" s="11"/>
      <c r="G7" s="97"/>
      <c r="H7" s="97"/>
      <c r="I7" s="11"/>
      <c r="J7" s="11"/>
      <c r="K7" s="87"/>
      <c r="L7" s="87"/>
      <c r="M7" s="87"/>
    </row>
    <row r="8" spans="1:13" s="89" customFormat="1" ht="15.6">
      <c r="A8" s="94">
        <v>2</v>
      </c>
      <c r="B8" s="95">
        <v>1.0999999999999999E-2</v>
      </c>
      <c r="C8" s="96">
        <v>20000</v>
      </c>
      <c r="D8" s="96">
        <v>10000</v>
      </c>
      <c r="E8" s="96">
        <v>5000</v>
      </c>
      <c r="F8" s="11"/>
      <c r="G8" s="97"/>
      <c r="H8" s="97"/>
      <c r="I8" s="11"/>
      <c r="J8" s="11"/>
      <c r="K8" s="87"/>
      <c r="L8" s="87"/>
      <c r="M8" s="87"/>
    </row>
    <row r="9" spans="1:13" s="89" customFormat="1" ht="15.6">
      <c r="A9" s="94">
        <v>3</v>
      </c>
      <c r="B9" s="95">
        <v>2.1000000000000001E-2</v>
      </c>
      <c r="C9" s="96">
        <v>5000</v>
      </c>
      <c r="D9" s="96">
        <v>1000</v>
      </c>
      <c r="E9" s="96">
        <v>500</v>
      </c>
      <c r="F9" s="11"/>
      <c r="G9" s="97"/>
      <c r="H9" s="97"/>
      <c r="I9" s="11"/>
      <c r="J9" s="11"/>
      <c r="K9" s="87"/>
      <c r="L9" s="87"/>
      <c r="M9" s="87"/>
    </row>
    <row r="10" spans="1:13" s="89" customFormat="1" ht="15.6">
      <c r="A10" s="11"/>
      <c r="B10" s="11"/>
      <c r="C10" s="11"/>
      <c r="D10" s="98"/>
      <c r="E10" s="11"/>
      <c r="F10" s="11"/>
      <c r="G10" s="11"/>
      <c r="H10" s="11"/>
      <c r="I10" s="11"/>
      <c r="J10" s="11"/>
      <c r="K10" s="87"/>
      <c r="L10" s="87"/>
      <c r="M10" s="87"/>
    </row>
    <row r="11" spans="1:13" s="89" customFormat="1" ht="15.6">
      <c r="A11" s="86" t="s">
        <v>258</v>
      </c>
      <c r="B11" s="35"/>
      <c r="C11" s="35"/>
      <c r="D11" s="29"/>
      <c r="E11" s="11"/>
      <c r="F11" s="11"/>
      <c r="G11" s="11"/>
      <c r="H11" s="11"/>
      <c r="I11" s="11"/>
      <c r="J11" s="147"/>
      <c r="K11" s="150" t="s">
        <v>238</v>
      </c>
      <c r="L11" s="87"/>
      <c r="M11" s="87"/>
    </row>
    <row r="12" spans="1:13" s="89" customFormat="1" ht="15.6">
      <c r="A12" s="11" t="s">
        <v>259</v>
      </c>
      <c r="B12" s="11"/>
      <c r="C12" s="87"/>
      <c r="D12" s="11"/>
      <c r="E12" s="11"/>
      <c r="F12" s="11"/>
      <c r="G12" s="11"/>
      <c r="H12" s="11"/>
      <c r="I12" s="11"/>
      <c r="J12" s="59"/>
      <c r="K12" s="149">
        <v>2.4000000000000001E-5</v>
      </c>
      <c r="L12" s="87"/>
      <c r="M12" s="87"/>
    </row>
    <row r="13" spans="1:13" s="89" customFormat="1" ht="15.6">
      <c r="A13" s="11"/>
      <c r="B13" s="11"/>
      <c r="C13" s="11"/>
      <c r="D13" s="29"/>
      <c r="E13" s="11"/>
      <c r="F13" s="11"/>
      <c r="G13" s="11"/>
      <c r="H13" s="11"/>
      <c r="I13" s="11"/>
      <c r="J13" s="11"/>
      <c r="K13" s="87"/>
      <c r="L13" s="87"/>
      <c r="M13" s="87"/>
    </row>
    <row r="14" spans="1:13" s="89" customFormat="1" ht="15.6">
      <c r="A14" s="58" t="s">
        <v>73</v>
      </c>
      <c r="B14" s="11" t="s">
        <v>132</v>
      </c>
      <c r="C14" s="11"/>
      <c r="D14" s="29"/>
      <c r="E14" s="11"/>
      <c r="F14" s="11"/>
      <c r="G14" s="11"/>
      <c r="H14" s="11"/>
      <c r="I14" s="11"/>
      <c r="J14" s="11"/>
      <c r="K14" s="87"/>
      <c r="L14" s="87"/>
      <c r="M14" s="87"/>
    </row>
    <row r="15" spans="1:13" s="89" customFormat="1" ht="15.6">
      <c r="A15" s="58"/>
      <c r="B15" s="34" t="s">
        <v>133</v>
      </c>
      <c r="C15" s="11"/>
      <c r="D15" s="29"/>
      <c r="E15" s="11"/>
      <c r="F15" s="11"/>
      <c r="G15" s="11"/>
      <c r="H15" s="11"/>
      <c r="I15" s="11"/>
      <c r="J15" s="11"/>
      <c r="K15" s="87"/>
      <c r="L15" s="87"/>
      <c r="M15" s="87"/>
    </row>
    <row r="16" spans="1:13" s="89" customFormat="1" ht="16.2">
      <c r="A16" s="58"/>
      <c r="B16" s="85" t="s">
        <v>8</v>
      </c>
      <c r="C16" s="11"/>
      <c r="D16" s="29"/>
      <c r="E16" s="11"/>
      <c r="F16" s="11"/>
      <c r="G16" s="11"/>
      <c r="H16" s="11"/>
      <c r="I16" s="11"/>
      <c r="J16" s="11"/>
      <c r="K16" s="87"/>
      <c r="L16" s="87"/>
      <c r="M16" s="87"/>
    </row>
    <row r="17" spans="1:13" s="88" customFormat="1" ht="15.6">
      <c r="A17" s="1"/>
      <c r="B17" s="1"/>
      <c r="C17" s="1"/>
      <c r="D17" s="1"/>
      <c r="E17" s="1"/>
      <c r="F17" s="1"/>
      <c r="G17" s="1"/>
      <c r="H17" s="1"/>
      <c r="I17" s="1"/>
      <c r="J17" s="1"/>
    </row>
    <row r="18" spans="1:13" s="88" customFormat="1" ht="15.6">
      <c r="A18" s="99"/>
      <c r="B18" s="99"/>
      <c r="C18" s="99"/>
      <c r="D18" s="99"/>
      <c r="E18" s="99"/>
      <c r="F18" s="99"/>
      <c r="G18" s="1"/>
      <c r="H18" s="1"/>
      <c r="I18" s="1"/>
      <c r="J18" s="1"/>
    </row>
    <row r="19" spans="1:13" s="88" customFormat="1" ht="15.6">
      <c r="A19" s="99"/>
      <c r="B19" s="100"/>
      <c r="C19" s="101"/>
      <c r="D19" s="101"/>
      <c r="E19" s="101"/>
      <c r="F19" s="101"/>
      <c r="G19" s="1"/>
      <c r="H19" s="1"/>
      <c r="I19" s="1"/>
      <c r="J19" s="1"/>
    </row>
    <row r="20" spans="1:13" s="89" customFormat="1" ht="15.6">
      <c r="A20" s="58"/>
      <c r="B20" s="34" t="s">
        <v>137</v>
      </c>
      <c r="C20" s="11"/>
      <c r="D20" s="29"/>
      <c r="E20" s="11"/>
      <c r="F20" s="11"/>
      <c r="G20" s="11"/>
      <c r="H20" s="11"/>
      <c r="I20" s="11"/>
      <c r="J20" s="11"/>
      <c r="K20" s="87"/>
      <c r="L20" s="87"/>
      <c r="M20" s="87"/>
    </row>
    <row r="21" spans="1:13" s="88" customFormat="1" ht="16.2">
      <c r="A21" s="58"/>
      <c r="B21" s="85" t="s">
        <v>8</v>
      </c>
      <c r="C21" s="11"/>
      <c r="D21" s="29"/>
      <c r="E21" s="11"/>
      <c r="F21" s="11"/>
      <c r="G21" s="11"/>
      <c r="H21" s="11"/>
      <c r="I21" s="11"/>
      <c r="J21" s="11"/>
      <c r="K21" s="87"/>
      <c r="L21" s="87"/>
      <c r="M21" s="87"/>
    </row>
    <row r="22" spans="1:13" s="88" customFormat="1" ht="15.6">
      <c r="A22" s="1"/>
      <c r="B22" s="1"/>
      <c r="C22" s="1"/>
      <c r="D22" s="1"/>
      <c r="E22" s="1"/>
      <c r="F22" s="1"/>
      <c r="G22" s="1"/>
      <c r="H22" s="1"/>
      <c r="I22" s="1"/>
      <c r="J22" s="1"/>
    </row>
    <row r="23" spans="1:13" s="88" customFormat="1" ht="15.6">
      <c r="A23" s="99"/>
      <c r="B23" s="99"/>
      <c r="C23" s="99"/>
      <c r="D23" s="99"/>
      <c r="E23" s="99"/>
      <c r="F23" s="99"/>
      <c r="G23" s="1"/>
      <c r="H23" s="1"/>
      <c r="I23" s="1"/>
      <c r="J23" s="1"/>
    </row>
    <row r="24" spans="1:13" s="88" customFormat="1" ht="15.6">
      <c r="A24" s="99"/>
      <c r="B24" s="100"/>
      <c r="C24" s="101"/>
      <c r="D24" s="101"/>
      <c r="E24" s="101"/>
      <c r="F24" s="101"/>
      <c r="G24" s="1"/>
      <c r="H24" s="1"/>
      <c r="I24" s="1"/>
      <c r="J24" s="1"/>
    </row>
    <row r="25" spans="1:13" s="89" customFormat="1" ht="15.6">
      <c r="A25" s="112" t="s">
        <v>239</v>
      </c>
      <c r="B25" s="11" t="s">
        <v>138</v>
      </c>
      <c r="C25" s="11"/>
      <c r="D25" s="11"/>
      <c r="E25" s="11"/>
      <c r="F25" s="11"/>
      <c r="G25" s="11"/>
      <c r="H25" s="11"/>
      <c r="I25" s="11"/>
      <c r="J25" s="24"/>
      <c r="K25" s="11"/>
      <c r="L25" s="87"/>
      <c r="M25" s="87"/>
    </row>
    <row r="26" spans="1:13" s="88" customFormat="1" ht="16.2">
      <c r="A26" s="58"/>
      <c r="B26" s="85" t="s">
        <v>8</v>
      </c>
      <c r="C26" s="11"/>
      <c r="D26" s="29"/>
      <c r="E26" s="11"/>
      <c r="F26" s="11"/>
      <c r="G26" s="11"/>
      <c r="H26" s="11"/>
      <c r="I26" s="11"/>
      <c r="J26" s="11"/>
      <c r="K26" s="87"/>
      <c r="L26" s="87"/>
      <c r="M26" s="87"/>
    </row>
    <row r="27" spans="1:13" s="88" customFormat="1" ht="15.6">
      <c r="A27" s="1"/>
      <c r="B27" s="1"/>
      <c r="C27" s="1"/>
      <c r="D27" s="1"/>
      <c r="E27" s="1"/>
      <c r="F27" s="1"/>
      <c r="G27" s="1"/>
      <c r="H27" s="1"/>
      <c r="I27" s="1"/>
      <c r="J27" s="1"/>
    </row>
    <row r="28" spans="1:13" s="88" customFormat="1" ht="15.6">
      <c r="A28" s="99"/>
      <c r="B28" s="99"/>
      <c r="C28" s="99"/>
      <c r="D28" s="99"/>
      <c r="E28" s="99"/>
      <c r="F28" s="99"/>
      <c r="G28" s="1"/>
      <c r="H28" s="1"/>
      <c r="I28" s="1"/>
      <c r="J28" s="1"/>
    </row>
    <row r="29" spans="1:13" s="88" customFormat="1" ht="15.6">
      <c r="A29" s="99"/>
      <c r="B29" s="100"/>
      <c r="C29" s="101"/>
      <c r="D29" s="101"/>
      <c r="E29" s="101"/>
      <c r="F29" s="101"/>
      <c r="G29" s="1"/>
      <c r="H29" s="1"/>
      <c r="I29" s="1"/>
      <c r="J29" s="1"/>
    </row>
    <row r="30" spans="1:13" s="88" customFormat="1" ht="15.6">
      <c r="A30" s="7"/>
      <c r="B30" s="102"/>
      <c r="C30" s="7"/>
      <c r="D30" s="103"/>
      <c r="E30" s="104"/>
      <c r="F30" s="104"/>
      <c r="G30" s="104"/>
      <c r="H30" s="5"/>
      <c r="I30" s="7"/>
      <c r="J30" s="7"/>
      <c r="K30" s="7"/>
      <c r="L30" s="7"/>
      <c r="M30" s="7"/>
    </row>
    <row r="31" spans="1:13" s="88" customFormat="1" ht="15.6">
      <c r="A31" s="7"/>
      <c r="B31" s="7"/>
      <c r="C31" s="7"/>
      <c r="D31" s="105"/>
      <c r="E31" s="104"/>
      <c r="F31" s="104"/>
      <c r="G31" s="104"/>
      <c r="H31" s="7"/>
      <c r="I31" s="7"/>
      <c r="J31" s="7"/>
      <c r="K31" s="7"/>
      <c r="L31" s="7"/>
      <c r="M31" s="7"/>
    </row>
    <row r="32" spans="1:13" s="88" customFormat="1" ht="15.6">
      <c r="A32" s="7"/>
      <c r="B32" s="7"/>
      <c r="C32" s="61"/>
      <c r="D32" s="103"/>
      <c r="E32" s="104"/>
      <c r="F32" s="104"/>
      <c r="G32" s="104"/>
      <c r="H32" s="7"/>
      <c r="I32" s="7"/>
      <c r="J32" s="7"/>
      <c r="K32" s="7"/>
      <c r="L32" s="7"/>
      <c r="M32" s="7"/>
    </row>
    <row r="33" spans="1:13" s="88" customFormat="1" ht="15.6">
      <c r="A33" s="7"/>
      <c r="B33" s="7"/>
      <c r="C33" s="7"/>
      <c r="D33" s="7"/>
      <c r="E33" s="7"/>
      <c r="F33" s="7"/>
      <c r="G33" s="7"/>
      <c r="H33" s="7"/>
      <c r="I33" s="7"/>
      <c r="J33" s="7"/>
      <c r="K33" s="7"/>
      <c r="L33" s="7"/>
      <c r="M33" s="7"/>
    </row>
    <row r="34" spans="1:13" s="88" customFormat="1" ht="15.6">
      <c r="A34" s="7"/>
      <c r="B34" s="7"/>
      <c r="C34" s="7"/>
      <c r="D34" s="7"/>
      <c r="E34" s="7"/>
      <c r="F34" s="7"/>
      <c r="G34" s="7"/>
      <c r="H34" s="7"/>
      <c r="I34" s="7"/>
      <c r="J34" s="7"/>
      <c r="K34" s="7"/>
      <c r="L34" s="7"/>
      <c r="M34" s="7"/>
    </row>
    <row r="35" spans="1:13" s="88" customFormat="1" ht="15.6">
      <c r="A35" s="7"/>
      <c r="B35" s="106"/>
      <c r="C35" s="7"/>
      <c r="D35" s="107"/>
      <c r="E35" s="107"/>
      <c r="F35" s="107"/>
      <c r="G35" s="107"/>
      <c r="H35" s="7"/>
      <c r="I35" s="7"/>
      <c r="J35" s="106"/>
      <c r="K35" s="7"/>
      <c r="L35" s="7"/>
      <c r="M35" s="7"/>
    </row>
    <row r="36" spans="1:13" s="88" customFormat="1" ht="15.6">
      <c r="A36" s="7"/>
      <c r="B36" s="7"/>
      <c r="C36" s="7"/>
      <c r="D36" s="107"/>
      <c r="E36" s="107"/>
      <c r="F36" s="107"/>
      <c r="G36" s="107"/>
      <c r="H36" s="7"/>
      <c r="I36" s="7"/>
      <c r="J36" s="7"/>
      <c r="K36" s="7"/>
      <c r="L36" s="7"/>
      <c r="M36" s="7"/>
    </row>
    <row r="37" spans="1:13" ht="15.6">
      <c r="A37" s="7"/>
      <c r="B37" s="7"/>
      <c r="C37" s="7"/>
      <c r="D37" s="7"/>
      <c r="E37" s="7"/>
      <c r="F37" s="7"/>
      <c r="G37" s="7"/>
      <c r="H37" s="7"/>
      <c r="I37" s="7"/>
      <c r="J37" s="7"/>
      <c r="K37" s="7"/>
      <c r="L37" s="7"/>
      <c r="M37" s="7"/>
    </row>
    <row r="38" spans="1:13" ht="15.6">
      <c r="A38" s="7"/>
      <c r="B38" s="7"/>
      <c r="C38" s="7"/>
      <c r="D38" s="108"/>
      <c r="E38" s="108"/>
      <c r="F38" s="108"/>
      <c r="G38" s="7"/>
      <c r="H38" s="7"/>
      <c r="I38" s="7"/>
      <c r="J38" s="7"/>
      <c r="K38" s="7"/>
      <c r="L38" s="7"/>
      <c r="M38" s="7"/>
    </row>
    <row r="39" spans="1:13" ht="15.6">
      <c r="A39" s="7"/>
      <c r="B39" s="7"/>
      <c r="C39" s="7"/>
      <c r="D39" s="109"/>
      <c r="E39" s="109"/>
      <c r="F39" s="109"/>
      <c r="G39" s="7"/>
      <c r="H39" s="7"/>
      <c r="I39" s="7"/>
      <c r="J39" s="7"/>
      <c r="K39" s="7"/>
      <c r="L39" s="7"/>
      <c r="M39" s="7"/>
    </row>
    <row r="40" spans="1:13" ht="15.6">
      <c r="A40" s="7"/>
      <c r="B40" s="7"/>
      <c r="C40" s="110"/>
      <c r="D40" s="109"/>
      <c r="E40" s="109"/>
      <c r="F40" s="109"/>
      <c r="G40" s="7"/>
      <c r="H40" s="7"/>
      <c r="I40" s="7"/>
      <c r="J40" s="7"/>
      <c r="K40" s="7"/>
      <c r="L40" s="7"/>
      <c r="M40" s="7"/>
    </row>
    <row r="41" spans="1:13" ht="15.6">
      <c r="A41" s="7"/>
      <c r="B41" s="7"/>
      <c r="C41" s="7"/>
      <c r="D41" s="109"/>
      <c r="E41" s="109"/>
      <c r="F41" s="109"/>
      <c r="G41" s="7"/>
      <c r="H41" s="7"/>
      <c r="I41" s="7"/>
      <c r="J41" s="7"/>
      <c r="K41" s="7"/>
      <c r="L41" s="7"/>
      <c r="M41" s="7"/>
    </row>
    <row r="42" spans="1:13" ht="15.6">
      <c r="A42" s="7"/>
      <c r="B42" s="7"/>
      <c r="C42" s="7"/>
      <c r="D42" s="111"/>
      <c r="E42" s="111"/>
      <c r="F42" s="111"/>
      <c r="G42" s="7"/>
      <c r="H42" s="7"/>
      <c r="I42" s="7"/>
      <c r="J42" s="7"/>
      <c r="K42" s="7"/>
      <c r="L42" s="7"/>
      <c r="M42" s="7"/>
    </row>
    <row r="43" spans="1:13" ht="15.6">
      <c r="A43" s="7"/>
      <c r="B43" s="7"/>
      <c r="C43" s="7"/>
      <c r="D43" s="7"/>
      <c r="E43" s="7"/>
      <c r="F43" s="7"/>
      <c r="G43" s="7"/>
      <c r="H43" s="7"/>
      <c r="I43" s="7"/>
      <c r="J43" s="7"/>
      <c r="K43" s="7"/>
      <c r="L43" s="7"/>
      <c r="M43" s="7"/>
    </row>
    <row r="44" spans="1:13" ht="15.6">
      <c r="A44" s="7"/>
      <c r="B44" s="7"/>
      <c r="C44" s="7"/>
      <c r="D44" s="7"/>
      <c r="E44" s="7"/>
      <c r="F44" s="7"/>
      <c r="G44" s="7"/>
      <c r="H44" s="7"/>
      <c r="I44" s="7"/>
      <c r="J44" s="7"/>
      <c r="K44" s="7"/>
      <c r="L44" s="7"/>
      <c r="M44" s="7"/>
    </row>
    <row r="45" spans="1:13" ht="15.6">
      <c r="A45" s="7"/>
      <c r="B45" s="7"/>
      <c r="C45" s="7"/>
      <c r="D45" s="7"/>
      <c r="E45" s="7"/>
      <c r="F45" s="7"/>
      <c r="G45" s="7"/>
      <c r="H45" s="7"/>
      <c r="I45" s="7"/>
      <c r="J45" s="7"/>
      <c r="K45" s="7"/>
      <c r="L45" s="7"/>
      <c r="M45" s="7"/>
    </row>
    <row r="46" spans="1:13" ht="15.6">
      <c r="A46" s="7"/>
      <c r="B46" s="7"/>
      <c r="C46" s="7"/>
      <c r="D46" s="7"/>
      <c r="E46" s="7"/>
      <c r="F46" s="7"/>
      <c r="G46" s="7"/>
      <c r="H46" s="7"/>
      <c r="I46" s="7"/>
      <c r="J46" s="7"/>
      <c r="K46" s="7"/>
      <c r="L46" s="7"/>
      <c r="M46" s="7"/>
    </row>
    <row r="47" spans="1:13" ht="15.6">
      <c r="A47" s="7"/>
      <c r="B47" s="7"/>
      <c r="C47" s="7"/>
      <c r="D47" s="7"/>
      <c r="E47" s="7"/>
      <c r="F47" s="7"/>
      <c r="G47" s="7"/>
      <c r="H47" s="7"/>
      <c r="I47" s="7"/>
      <c r="J47" s="7"/>
      <c r="K47" s="7"/>
      <c r="L47" s="7"/>
      <c r="M47" s="7"/>
    </row>
    <row r="48" spans="1:13" ht="15.6">
      <c r="A48" s="7"/>
      <c r="B48" s="7"/>
      <c r="C48" s="7"/>
      <c r="D48" s="7"/>
      <c r="E48" s="7"/>
      <c r="F48" s="7"/>
      <c r="G48" s="7"/>
      <c r="H48" s="7"/>
      <c r="I48" s="7"/>
      <c r="J48" s="7"/>
      <c r="K48" s="7"/>
      <c r="L48" s="7"/>
      <c r="M48" s="7"/>
    </row>
    <row r="49" spans="1:13" ht="15.6">
      <c r="A49" s="7"/>
      <c r="B49" s="7"/>
      <c r="C49" s="7"/>
      <c r="D49" s="7"/>
      <c r="E49" s="7"/>
      <c r="F49" s="7"/>
      <c r="G49" s="7"/>
      <c r="H49" s="7"/>
      <c r="I49" s="7"/>
      <c r="J49" s="7"/>
      <c r="K49" s="7"/>
      <c r="L49" s="7"/>
      <c r="M49" s="7"/>
    </row>
    <row r="50" spans="1:13">
      <c r="A50"/>
      <c r="B50"/>
      <c r="C50"/>
      <c r="D50"/>
      <c r="E50"/>
      <c r="F50"/>
      <c r="G50"/>
      <c r="H50"/>
      <c r="I50"/>
      <c r="J50"/>
    </row>
    <row r="51" spans="1:13">
      <c r="A51"/>
      <c r="B51"/>
      <c r="C51"/>
      <c r="D51"/>
      <c r="E51"/>
      <c r="F51"/>
      <c r="G51"/>
      <c r="H51"/>
      <c r="I51"/>
      <c r="J51"/>
    </row>
    <row r="52" spans="1:13">
      <c r="A52"/>
      <c r="B52"/>
      <c r="C52"/>
      <c r="D52"/>
      <c r="E52"/>
      <c r="F52"/>
      <c r="G52"/>
      <c r="H52"/>
      <c r="I52"/>
      <c r="J52"/>
    </row>
    <row r="53" spans="1:13">
      <c r="A53"/>
      <c r="B53"/>
      <c r="C53"/>
      <c r="D53"/>
      <c r="E53"/>
      <c r="F53"/>
      <c r="G53"/>
      <c r="H53"/>
      <c r="I53"/>
      <c r="J53"/>
    </row>
    <row r="54" spans="1:13">
      <c r="A54"/>
      <c r="B54"/>
      <c r="C54"/>
      <c r="D54"/>
      <c r="E54"/>
      <c r="F54"/>
      <c r="G54"/>
      <c r="H54"/>
      <c r="I54"/>
      <c r="J54"/>
    </row>
    <row r="55" spans="1:13">
      <c r="A55"/>
      <c r="B55"/>
      <c r="C55"/>
      <c r="D55"/>
      <c r="E55"/>
      <c r="F55"/>
      <c r="G55"/>
      <c r="H55"/>
      <c r="I55"/>
      <c r="J55"/>
    </row>
    <row r="56" spans="1:13">
      <c r="A56"/>
      <c r="B56"/>
      <c r="C56"/>
      <c r="D56"/>
      <c r="E56"/>
      <c r="F56"/>
      <c r="G56"/>
      <c r="H56"/>
      <c r="I56"/>
      <c r="J56"/>
    </row>
    <row r="57" spans="1:13">
      <c r="A57"/>
      <c r="B57"/>
      <c r="C57"/>
      <c r="D57"/>
      <c r="E57"/>
      <c r="F57"/>
      <c r="G57"/>
      <c r="H57"/>
      <c r="I57"/>
      <c r="J57"/>
    </row>
    <row r="58" spans="1:13">
      <c r="A58"/>
      <c r="B58"/>
      <c r="C58"/>
      <c r="D58"/>
      <c r="E58"/>
      <c r="F58"/>
      <c r="G58"/>
      <c r="H58"/>
      <c r="I58"/>
      <c r="J58"/>
    </row>
    <row r="59" spans="1:13">
      <c r="A59"/>
      <c r="B59"/>
      <c r="C59"/>
      <c r="D59"/>
      <c r="E59"/>
      <c r="F59"/>
      <c r="G59"/>
      <c r="H59"/>
      <c r="I59"/>
      <c r="J59"/>
    </row>
    <row r="60" spans="1:13">
      <c r="A60"/>
      <c r="B60"/>
      <c r="C60"/>
      <c r="D60"/>
      <c r="E60"/>
      <c r="F60"/>
      <c r="G60"/>
      <c r="H60"/>
      <c r="I60"/>
      <c r="J60"/>
    </row>
    <row r="61" spans="1:13">
      <c r="A61"/>
      <c r="B61"/>
      <c r="C61"/>
      <c r="D61"/>
      <c r="E61"/>
      <c r="F61"/>
      <c r="G61"/>
      <c r="H61"/>
      <c r="I61"/>
      <c r="J61"/>
    </row>
    <row r="62" spans="1:13">
      <c r="A62"/>
      <c r="B62"/>
      <c r="C62"/>
      <c r="D62"/>
      <c r="E62"/>
      <c r="F62"/>
      <c r="G62"/>
      <c r="H62"/>
      <c r="I62"/>
      <c r="J62"/>
    </row>
    <row r="63" spans="1:13">
      <c r="A63"/>
      <c r="B63"/>
      <c r="C63"/>
      <c r="D63"/>
      <c r="E63"/>
      <c r="F63"/>
      <c r="G63"/>
      <c r="H63"/>
      <c r="I63"/>
      <c r="J63"/>
    </row>
    <row r="64" spans="1:13">
      <c r="A64"/>
      <c r="B64"/>
      <c r="C64"/>
      <c r="D64"/>
      <c r="E64"/>
      <c r="F64"/>
      <c r="G64"/>
      <c r="H64"/>
      <c r="I64"/>
      <c r="J64"/>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sheetData>
  <mergeCells count="4">
    <mergeCell ref="A4:M4"/>
    <mergeCell ref="A3:M3"/>
    <mergeCell ref="A5:B5"/>
    <mergeCell ref="C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5470-CCD4-48A1-8726-4659A97B1F1D}">
  <dimension ref="A1:M1"/>
  <sheetViews>
    <sheetView workbookViewId="0"/>
  </sheetViews>
  <sheetFormatPr defaultColWidth="8.88671875" defaultRowHeight="13.8"/>
  <cols>
    <col min="1" max="16384" width="8.88671875" style="9"/>
  </cols>
  <sheetData>
    <row r="1" spans="1:13" ht="18">
      <c r="A1" s="51" t="s">
        <v>104</v>
      </c>
      <c r="B1" s="52"/>
      <c r="C1" s="71" t="s">
        <v>103</v>
      </c>
      <c r="D1" s="69"/>
      <c r="E1" s="69"/>
      <c r="F1" s="69"/>
      <c r="G1" s="69"/>
      <c r="H1" s="69"/>
      <c r="I1" s="69"/>
      <c r="J1" s="69"/>
      <c r="K1" s="69"/>
      <c r="L1" s="70"/>
      <c r="M1" s="7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42EA-1C23-498B-85DC-FCCF170CE863}">
  <dimension ref="A1:N42"/>
  <sheetViews>
    <sheetView workbookViewId="0"/>
  </sheetViews>
  <sheetFormatPr defaultColWidth="8.88671875" defaultRowHeight="13.8"/>
  <cols>
    <col min="1" max="3" width="8.88671875" style="9"/>
    <col min="4" max="4" width="12.5546875" style="9" customWidth="1"/>
    <col min="5" max="5" width="12.33203125" style="9" customWidth="1"/>
    <col min="6" max="6" width="11.6640625" style="9" customWidth="1"/>
    <col min="7" max="8" width="11.5546875" style="9" bestFit="1" customWidth="1"/>
    <col min="9" max="16384" width="8.88671875" style="9"/>
  </cols>
  <sheetData>
    <row r="1" spans="1:14" ht="18">
      <c r="A1" s="49" t="s">
        <v>139</v>
      </c>
      <c r="B1" s="49"/>
      <c r="C1" s="37" t="s">
        <v>78</v>
      </c>
      <c r="D1" s="11"/>
      <c r="E1" s="11"/>
      <c r="F1" s="11"/>
      <c r="G1" s="11"/>
      <c r="H1" s="11"/>
      <c r="I1" s="11"/>
      <c r="J1" s="11"/>
      <c r="K1" s="11"/>
      <c r="L1" s="11"/>
      <c r="M1" s="11"/>
      <c r="N1" s="44"/>
    </row>
    <row r="2" spans="1:14" s="1" customFormat="1" ht="13.95" customHeight="1">
      <c r="A2" s="113"/>
      <c r="B2" s="113"/>
      <c r="C2" s="113"/>
      <c r="D2" s="113"/>
      <c r="E2" s="113"/>
      <c r="F2" s="113"/>
      <c r="G2" s="113"/>
      <c r="H2" s="113"/>
      <c r="I2" s="113"/>
      <c r="J2" s="113"/>
      <c r="K2" s="113"/>
      <c r="L2" s="113"/>
      <c r="M2" s="113"/>
      <c r="N2" s="45"/>
    </row>
    <row r="3" spans="1:14" s="1" customFormat="1" ht="16.2" customHeight="1">
      <c r="A3" s="206" t="s">
        <v>39</v>
      </c>
      <c r="B3" s="206"/>
      <c r="C3" s="206"/>
      <c r="D3" s="206"/>
      <c r="E3" s="206"/>
      <c r="F3" s="206"/>
      <c r="G3" s="206"/>
      <c r="H3" s="206"/>
      <c r="I3" s="206"/>
      <c r="J3" s="206"/>
      <c r="K3" s="206"/>
      <c r="L3" s="206"/>
      <c r="M3" s="206"/>
      <c r="N3" s="188"/>
    </row>
    <row r="4" spans="1:14" s="1" customFormat="1" ht="16.2" customHeight="1">
      <c r="A4" s="206"/>
      <c r="B4" s="206"/>
      <c r="C4" s="206"/>
      <c r="D4" s="206"/>
      <c r="E4" s="206"/>
      <c r="F4" s="206"/>
      <c r="G4" s="206"/>
      <c r="H4" s="206"/>
      <c r="I4" s="206"/>
      <c r="J4" s="206"/>
      <c r="K4" s="206"/>
      <c r="L4" s="206"/>
      <c r="M4" s="206"/>
      <c r="N4" s="188"/>
    </row>
    <row r="5" spans="1:14" s="1" customFormat="1" ht="15.6">
      <c r="A5" s="113"/>
      <c r="B5" s="113"/>
      <c r="C5" s="113"/>
      <c r="D5" s="113"/>
      <c r="E5" s="113"/>
      <c r="F5" s="113"/>
      <c r="G5" s="113"/>
      <c r="H5" s="113"/>
      <c r="I5" s="113"/>
      <c r="J5" s="113"/>
      <c r="K5" s="113"/>
      <c r="L5" s="113"/>
      <c r="M5" s="113"/>
      <c r="N5" s="188"/>
    </row>
    <row r="6" spans="1:14" s="1" customFormat="1" ht="15.6">
      <c r="A6" s="126" t="s">
        <v>140</v>
      </c>
      <c r="B6" s="114"/>
      <c r="C6" s="114"/>
      <c r="D6" s="115"/>
      <c r="E6" s="116">
        <v>31.5</v>
      </c>
      <c r="F6" s="113" t="s">
        <v>24</v>
      </c>
      <c r="G6" s="113"/>
      <c r="H6" s="113"/>
      <c r="I6" s="113"/>
      <c r="J6" s="113"/>
      <c r="K6" s="113"/>
      <c r="L6" s="113"/>
      <c r="M6" s="113"/>
      <c r="N6" s="188"/>
    </row>
    <row r="7" spans="1:14" s="1" customFormat="1" ht="15.6">
      <c r="A7" s="126" t="s">
        <v>141</v>
      </c>
      <c r="B7" s="114"/>
      <c r="C7" s="114"/>
      <c r="D7" s="115"/>
      <c r="E7" s="116">
        <v>140</v>
      </c>
      <c r="F7" s="113" t="s">
        <v>24</v>
      </c>
      <c r="G7" s="113"/>
      <c r="H7" s="113"/>
      <c r="I7" s="113"/>
      <c r="J7" s="113"/>
      <c r="K7" s="113"/>
      <c r="L7" s="113"/>
      <c r="M7" s="113"/>
      <c r="N7" s="188"/>
    </row>
    <row r="8" spans="1:14" s="1" customFormat="1" ht="15.6">
      <c r="A8" s="126" t="s">
        <v>32</v>
      </c>
      <c r="B8" s="114"/>
      <c r="C8" s="114"/>
      <c r="D8" s="115"/>
      <c r="E8" s="117">
        <v>0.875</v>
      </c>
      <c r="F8" s="113"/>
      <c r="G8" s="113"/>
      <c r="H8" s="113"/>
      <c r="I8" s="113"/>
      <c r="J8" s="113"/>
      <c r="K8" s="113"/>
      <c r="L8" s="113"/>
      <c r="M8" s="113"/>
      <c r="N8" s="188"/>
    </row>
    <row r="9" spans="1:14" s="1" customFormat="1" ht="15.6">
      <c r="A9" s="126" t="s">
        <v>33</v>
      </c>
      <c r="B9" s="114"/>
      <c r="C9" s="114"/>
      <c r="D9" s="115"/>
      <c r="E9" s="116">
        <v>1.19</v>
      </c>
      <c r="F9" s="113"/>
      <c r="G9" s="113"/>
      <c r="H9" s="113"/>
      <c r="I9" s="113"/>
      <c r="J9" s="113"/>
      <c r="K9" s="113"/>
      <c r="L9" s="113"/>
      <c r="M9" s="113"/>
      <c r="N9" s="188"/>
    </row>
    <row r="10" spans="1:14" s="1" customFormat="1" ht="15.6">
      <c r="A10" s="126" t="s">
        <v>34</v>
      </c>
      <c r="B10" s="114"/>
      <c r="C10" s="114"/>
      <c r="D10" s="115"/>
      <c r="E10" s="116">
        <v>1.02</v>
      </c>
      <c r="F10" s="113"/>
      <c r="G10" s="113"/>
      <c r="H10" s="113"/>
      <c r="I10" s="113"/>
      <c r="J10" s="113"/>
      <c r="K10" s="113"/>
      <c r="L10" s="113"/>
      <c r="M10" s="113"/>
      <c r="N10" s="188"/>
    </row>
    <row r="11" spans="1:14" s="1" customFormat="1" ht="15.6">
      <c r="A11" s="113"/>
      <c r="B11" s="113"/>
      <c r="C11" s="113"/>
      <c r="D11" s="113"/>
      <c r="E11" s="113"/>
      <c r="F11" s="113"/>
      <c r="G11" s="113"/>
      <c r="H11" s="113"/>
      <c r="I11" s="113"/>
      <c r="J11" s="113"/>
      <c r="K11" s="113"/>
      <c r="L11" s="113"/>
      <c r="M11" s="113"/>
      <c r="N11" s="188"/>
    </row>
    <row r="12" spans="1:14" s="1" customFormat="1" ht="64.95" customHeight="1">
      <c r="A12" s="212" t="s">
        <v>145</v>
      </c>
      <c r="B12" s="212"/>
      <c r="C12" s="212"/>
      <c r="D12" s="212" t="s">
        <v>142</v>
      </c>
      <c r="E12" s="212"/>
      <c r="F12" s="212"/>
      <c r="G12" s="212" t="s">
        <v>143</v>
      </c>
      <c r="H12" s="212"/>
      <c r="I12" s="212"/>
      <c r="J12" s="212" t="s">
        <v>144</v>
      </c>
      <c r="K12" s="212"/>
      <c r="L12" s="212"/>
      <c r="M12" s="113"/>
      <c r="N12" s="188"/>
    </row>
    <row r="13" spans="1:14" s="1" customFormat="1" ht="15.6">
      <c r="A13" s="216" t="s">
        <v>35</v>
      </c>
      <c r="B13" s="208"/>
      <c r="C13" s="209"/>
      <c r="D13" s="207">
        <v>0.82299999999999995</v>
      </c>
      <c r="E13" s="208"/>
      <c r="F13" s="209"/>
      <c r="G13" s="213">
        <v>2.1000000000000001E-2</v>
      </c>
      <c r="H13" s="214"/>
      <c r="I13" s="215"/>
      <c r="J13" s="213">
        <v>0.03</v>
      </c>
      <c r="K13" s="214"/>
      <c r="L13" s="215"/>
      <c r="M13" s="113"/>
      <c r="N13" s="188"/>
    </row>
    <row r="14" spans="1:14" s="1" customFormat="1" ht="15.6">
      <c r="A14" s="216" t="s">
        <v>36</v>
      </c>
      <c r="B14" s="208"/>
      <c r="C14" s="209"/>
      <c r="D14" s="207">
        <v>0.91100000000000003</v>
      </c>
      <c r="E14" s="208"/>
      <c r="F14" s="209"/>
      <c r="G14" s="213">
        <v>2.5999999999999999E-2</v>
      </c>
      <c r="H14" s="214"/>
      <c r="I14" s="215"/>
      <c r="J14" s="213">
        <v>4.5999999999999999E-2</v>
      </c>
      <c r="K14" s="214"/>
      <c r="L14" s="215"/>
      <c r="M14" s="113"/>
      <c r="N14" s="188"/>
    </row>
    <row r="15" spans="1:14" s="1" customFormat="1" ht="15.6">
      <c r="A15" s="216" t="s">
        <v>37</v>
      </c>
      <c r="B15" s="208"/>
      <c r="C15" s="209"/>
      <c r="D15" s="207">
        <v>0.97799999999999998</v>
      </c>
      <c r="E15" s="208"/>
      <c r="F15" s="209"/>
      <c r="G15" s="213">
        <v>0.03</v>
      </c>
      <c r="H15" s="214"/>
      <c r="I15" s="215"/>
      <c r="J15" s="213">
        <v>7.4999999999999997E-2</v>
      </c>
      <c r="K15" s="214"/>
      <c r="L15" s="215"/>
      <c r="M15" s="113"/>
      <c r="N15" s="188"/>
    </row>
    <row r="16" spans="1:14" s="1" customFormat="1" ht="15.6">
      <c r="A16" s="216" t="s">
        <v>38</v>
      </c>
      <c r="B16" s="208"/>
      <c r="C16" s="209"/>
      <c r="D16" s="207">
        <v>1</v>
      </c>
      <c r="E16" s="210"/>
      <c r="F16" s="211"/>
      <c r="G16" s="213">
        <v>3.2000000000000001E-2</v>
      </c>
      <c r="H16" s="214"/>
      <c r="I16" s="215"/>
      <c r="J16" s="213">
        <v>0.09</v>
      </c>
      <c r="K16" s="214"/>
      <c r="L16" s="215"/>
      <c r="M16" s="113"/>
      <c r="N16" s="188"/>
    </row>
    <row r="17" spans="1:14" s="7" customFormat="1" ht="13.95" customHeight="1">
      <c r="A17" s="113"/>
      <c r="B17" s="113"/>
      <c r="C17" s="113"/>
      <c r="D17" s="113"/>
      <c r="E17" s="113"/>
      <c r="F17" s="113"/>
      <c r="G17" s="113"/>
      <c r="H17" s="113"/>
      <c r="I17" s="113"/>
      <c r="J17" s="113"/>
      <c r="K17" s="113"/>
      <c r="L17" s="113"/>
      <c r="M17" s="113"/>
      <c r="N17" s="66"/>
    </row>
    <row r="18" spans="1:14" s="7" customFormat="1" ht="31.95" customHeight="1">
      <c r="A18" s="64" t="s">
        <v>40</v>
      </c>
      <c r="B18" s="217" t="s">
        <v>146</v>
      </c>
      <c r="C18" s="217"/>
      <c r="D18" s="217"/>
      <c r="E18" s="217"/>
      <c r="F18" s="217"/>
      <c r="G18" s="217"/>
      <c r="H18" s="217"/>
      <c r="I18" s="217"/>
      <c r="J18" s="217"/>
      <c r="K18" s="217"/>
      <c r="L18" s="217"/>
      <c r="M18" s="217"/>
      <c r="N18" s="66"/>
    </row>
    <row r="19" spans="1:14" s="7" customFormat="1" ht="13.95" customHeight="1">
      <c r="A19" s="64"/>
      <c r="B19" s="205" t="s">
        <v>8</v>
      </c>
      <c r="C19" s="205"/>
      <c r="D19" s="205"/>
      <c r="E19" s="205"/>
      <c r="F19" s="205"/>
      <c r="G19" s="205"/>
      <c r="H19" s="205"/>
      <c r="I19" s="205"/>
      <c r="J19" s="205"/>
      <c r="K19" s="205"/>
      <c r="L19" s="205"/>
      <c r="M19" s="205"/>
    </row>
    <row r="20" spans="1:14" s="1" customFormat="1" ht="15.6">
      <c r="A20" s="118"/>
      <c r="B20" s="66"/>
      <c r="C20" s="66"/>
      <c r="D20" s="66"/>
      <c r="E20" s="66"/>
      <c r="F20" s="66"/>
      <c r="G20" s="66"/>
      <c r="H20" s="66"/>
      <c r="I20" s="66"/>
      <c r="J20" s="66"/>
      <c r="K20" s="66"/>
      <c r="L20" s="66"/>
      <c r="M20" s="66"/>
    </row>
    <row r="21" spans="1:14" s="1" customFormat="1" ht="15.6">
      <c r="A21" s="7"/>
      <c r="B21" s="119"/>
      <c r="C21" s="120"/>
      <c r="D21" s="119"/>
      <c r="E21" s="121"/>
      <c r="F21" s="122"/>
      <c r="G21" s="119"/>
      <c r="H21" s="7"/>
      <c r="I21" s="7"/>
      <c r="J21" s="7"/>
      <c r="K21" s="7"/>
      <c r="L21" s="7"/>
      <c r="M21" s="7"/>
    </row>
    <row r="22" spans="1:14" s="1" customFormat="1" ht="15.6">
      <c r="D22" s="123"/>
      <c r="E22" s="124"/>
    </row>
    <row r="23" spans="1:14" s="1" customFormat="1" ht="15.6">
      <c r="A23" s="125" t="s">
        <v>41</v>
      </c>
      <c r="B23" s="206" t="s">
        <v>147</v>
      </c>
      <c r="C23" s="206"/>
      <c r="D23" s="206"/>
      <c r="E23" s="206"/>
      <c r="F23" s="206"/>
      <c r="G23" s="206"/>
      <c r="H23" s="206"/>
      <c r="I23" s="206"/>
      <c r="J23" s="206"/>
      <c r="K23" s="206"/>
      <c r="L23" s="206"/>
      <c r="M23" s="206"/>
    </row>
    <row r="24" spans="1:14" s="1" customFormat="1" ht="16.2">
      <c r="A24" s="64"/>
      <c r="B24" s="205" t="s">
        <v>8</v>
      </c>
      <c r="C24" s="205"/>
      <c r="D24" s="205"/>
      <c r="E24" s="205"/>
      <c r="F24" s="205"/>
      <c r="G24" s="205"/>
      <c r="H24" s="205"/>
      <c r="I24" s="205"/>
      <c r="J24" s="205"/>
      <c r="K24" s="205"/>
      <c r="L24" s="205"/>
      <c r="M24" s="205"/>
    </row>
    <row r="25" spans="1:14" s="1" customFormat="1" ht="15.6">
      <c r="A25" s="195"/>
      <c r="B25" s="195"/>
      <c r="C25" s="195"/>
      <c r="D25" s="195"/>
      <c r="E25" s="195"/>
      <c r="F25" s="195"/>
      <c r="G25" s="195"/>
      <c r="H25" s="195"/>
      <c r="I25" s="195"/>
      <c r="J25" s="195"/>
      <c r="K25" s="195"/>
      <c r="L25" s="195"/>
      <c r="M25" s="195"/>
    </row>
    <row r="26" spans="1:14" s="1" customFormat="1" ht="13.95" customHeight="1">
      <c r="A26" s="195"/>
      <c r="B26" s="195"/>
      <c r="C26" s="195"/>
      <c r="D26" s="195"/>
      <c r="E26" s="195"/>
      <c r="F26" s="195"/>
      <c r="G26" s="195"/>
      <c r="H26" s="195"/>
      <c r="I26" s="195"/>
      <c r="J26" s="195"/>
      <c r="K26" s="195"/>
      <c r="L26" s="195"/>
      <c r="M26" s="195"/>
      <c r="N26" s="45"/>
    </row>
    <row r="27" spans="1:14" s="1" customFormat="1" ht="15.6">
      <c r="A27" s="195"/>
      <c r="B27" s="195"/>
      <c r="C27" s="195"/>
      <c r="D27" s="195"/>
      <c r="E27" s="195"/>
      <c r="F27" s="195"/>
      <c r="G27" s="195"/>
      <c r="H27" s="195"/>
      <c r="I27" s="195"/>
      <c r="J27" s="195"/>
      <c r="K27" s="195"/>
      <c r="L27" s="195"/>
      <c r="M27" s="195"/>
    </row>
    <row r="28" spans="1:14" s="1" customFormat="1" ht="15.6">
      <c r="A28" s="125" t="s">
        <v>42</v>
      </c>
      <c r="B28" s="206" t="s">
        <v>148</v>
      </c>
      <c r="C28" s="206"/>
      <c r="D28" s="206"/>
      <c r="E28" s="206"/>
      <c r="F28" s="206"/>
      <c r="G28" s="206"/>
      <c r="H28" s="206"/>
      <c r="I28" s="206"/>
      <c r="J28" s="206"/>
      <c r="K28" s="206"/>
      <c r="L28" s="206"/>
      <c r="M28" s="206"/>
    </row>
    <row r="29" spans="1:14" s="1" customFormat="1" ht="16.2">
      <c r="A29" s="64"/>
      <c r="B29" s="205" t="s">
        <v>8</v>
      </c>
      <c r="C29" s="205"/>
      <c r="D29" s="205"/>
      <c r="E29" s="205"/>
      <c r="F29" s="205"/>
      <c r="G29" s="205"/>
      <c r="H29" s="205"/>
      <c r="I29" s="205"/>
      <c r="J29" s="205"/>
      <c r="K29" s="205"/>
      <c r="L29" s="205"/>
      <c r="M29" s="205"/>
    </row>
    <row r="30" spans="1:14" s="1" customFormat="1" ht="15.6">
      <c r="A30" s="195"/>
      <c r="B30" s="195"/>
      <c r="C30" s="195"/>
      <c r="D30" s="195"/>
      <c r="E30" s="195"/>
      <c r="F30" s="195"/>
      <c r="G30" s="195"/>
      <c r="H30" s="195"/>
      <c r="I30" s="195"/>
      <c r="J30" s="195"/>
      <c r="K30" s="195"/>
      <c r="L30" s="195"/>
      <c r="M30" s="195"/>
    </row>
    <row r="31" spans="1:14" s="1" customFormat="1" ht="13.95" customHeight="1">
      <c r="A31" s="195"/>
      <c r="B31" s="195"/>
      <c r="C31" s="195"/>
      <c r="D31" s="195"/>
      <c r="E31" s="195"/>
      <c r="F31" s="195"/>
      <c r="G31" s="195"/>
      <c r="H31" s="195"/>
      <c r="I31" s="195"/>
      <c r="J31" s="195"/>
      <c r="K31" s="195"/>
      <c r="L31" s="195"/>
      <c r="M31" s="195"/>
      <c r="N31" s="45"/>
    </row>
    <row r="32" spans="1:14" s="1" customFormat="1" ht="15.6">
      <c r="A32" s="195"/>
      <c r="B32" s="195"/>
      <c r="C32" s="195"/>
      <c r="D32" s="195"/>
      <c r="E32" s="195"/>
      <c r="F32" s="195"/>
      <c r="G32" s="195"/>
      <c r="H32" s="195"/>
      <c r="I32" s="195"/>
      <c r="J32" s="195"/>
      <c r="K32" s="195"/>
      <c r="L32" s="195"/>
      <c r="M32" s="195"/>
    </row>
    <row r="33" spans="1:13" s="1" customFormat="1" ht="15.6">
      <c r="A33" s="125" t="s">
        <v>87</v>
      </c>
      <c r="B33" s="206" t="s">
        <v>219</v>
      </c>
      <c r="C33" s="206"/>
      <c r="D33" s="206"/>
      <c r="E33" s="206"/>
      <c r="F33" s="206"/>
      <c r="G33" s="206"/>
      <c r="H33" s="206"/>
      <c r="I33" s="206"/>
      <c r="J33" s="206"/>
      <c r="K33" s="206"/>
      <c r="L33" s="206"/>
      <c r="M33" s="206"/>
    </row>
    <row r="34" spans="1:13" s="1" customFormat="1" ht="16.2">
      <c r="A34" s="64"/>
      <c r="B34" s="205" t="s">
        <v>8</v>
      </c>
      <c r="C34" s="205"/>
      <c r="D34" s="205"/>
      <c r="E34" s="205"/>
      <c r="F34" s="205"/>
      <c r="G34" s="205"/>
      <c r="H34" s="205"/>
      <c r="I34" s="205"/>
      <c r="J34" s="205"/>
      <c r="K34" s="205"/>
      <c r="L34" s="205"/>
      <c r="M34" s="205"/>
    </row>
    <row r="35" spans="1:13" s="1" customFormat="1" ht="15.6">
      <c r="A35" s="195"/>
      <c r="B35" s="195"/>
      <c r="C35" s="195"/>
      <c r="D35" s="195"/>
      <c r="E35" s="195"/>
      <c r="F35" s="195"/>
      <c r="G35" s="195"/>
      <c r="H35" s="195"/>
      <c r="I35" s="195"/>
      <c r="J35" s="195"/>
      <c r="K35" s="195"/>
      <c r="L35" s="195"/>
      <c r="M35" s="195"/>
    </row>
    <row r="36" spans="1:13" s="1" customFormat="1" ht="15.6">
      <c r="A36" s="195"/>
      <c r="B36" s="195"/>
      <c r="C36" s="195"/>
      <c r="D36" s="195"/>
      <c r="E36" s="195"/>
      <c r="F36" s="195"/>
      <c r="G36" s="195"/>
      <c r="H36" s="195"/>
      <c r="I36" s="195"/>
      <c r="J36" s="195"/>
      <c r="K36" s="195"/>
      <c r="L36" s="195"/>
      <c r="M36" s="195"/>
    </row>
    <row r="37" spans="1:13" s="1" customFormat="1" ht="15.6">
      <c r="A37" s="195"/>
      <c r="B37" s="195"/>
      <c r="C37" s="195"/>
      <c r="D37" s="195"/>
      <c r="E37" s="195"/>
      <c r="F37" s="195"/>
      <c r="G37" s="195"/>
      <c r="H37" s="195"/>
      <c r="I37" s="195"/>
      <c r="J37" s="195"/>
      <c r="K37" s="195"/>
      <c r="L37" s="195"/>
      <c r="M37" s="195"/>
    </row>
    <row r="38" spans="1:13" s="1" customFormat="1" ht="15.6"/>
    <row r="39" spans="1:13" s="1" customFormat="1" ht="15.6"/>
    <row r="40" spans="1:13" ht="15.6">
      <c r="A40" s="1"/>
      <c r="B40" s="1"/>
      <c r="C40" s="1"/>
      <c r="D40" s="1"/>
      <c r="E40" s="1"/>
      <c r="F40" s="1"/>
      <c r="G40" s="1"/>
      <c r="H40" s="1"/>
      <c r="I40" s="1"/>
      <c r="J40" s="1"/>
      <c r="K40" s="1"/>
      <c r="L40" s="1"/>
      <c r="M40" s="1"/>
    </row>
    <row r="41" spans="1:13" ht="15.6">
      <c r="A41" s="1"/>
      <c r="B41" s="1"/>
      <c r="C41" s="1"/>
      <c r="D41" s="1"/>
      <c r="E41" s="1"/>
      <c r="F41" s="1"/>
      <c r="G41" s="1"/>
      <c r="H41" s="1"/>
      <c r="I41" s="1"/>
      <c r="J41" s="1"/>
      <c r="K41" s="1"/>
      <c r="L41" s="1"/>
      <c r="M41" s="1"/>
    </row>
    <row r="42" spans="1:13" ht="15.6">
      <c r="A42" s="1"/>
      <c r="B42" s="1"/>
      <c r="C42" s="1"/>
      <c r="D42" s="1"/>
      <c r="E42" s="1"/>
      <c r="F42" s="1"/>
      <c r="G42" s="1"/>
      <c r="H42" s="1"/>
      <c r="I42" s="1"/>
      <c r="J42" s="1"/>
      <c r="K42" s="1"/>
      <c r="L42" s="1"/>
      <c r="M42" s="1"/>
    </row>
  </sheetData>
  <mergeCells count="32">
    <mergeCell ref="J14:L14"/>
    <mergeCell ref="J15:L15"/>
    <mergeCell ref="J16:L16"/>
    <mergeCell ref="B19:M19"/>
    <mergeCell ref="A13:C13"/>
    <mergeCell ref="A14:C14"/>
    <mergeCell ref="A15:C15"/>
    <mergeCell ref="A16:C16"/>
    <mergeCell ref="G16:I16"/>
    <mergeCell ref="B18:M18"/>
    <mergeCell ref="A3:M4"/>
    <mergeCell ref="B23:M23"/>
    <mergeCell ref="B28:M28"/>
    <mergeCell ref="B33:M33"/>
    <mergeCell ref="D13:F13"/>
    <mergeCell ref="D14:F14"/>
    <mergeCell ref="D15:F15"/>
    <mergeCell ref="D16:F16"/>
    <mergeCell ref="J12:L12"/>
    <mergeCell ref="G12:I12"/>
    <mergeCell ref="D12:F12"/>
    <mergeCell ref="A12:C12"/>
    <mergeCell ref="G13:I13"/>
    <mergeCell ref="G14:I14"/>
    <mergeCell ref="G15:I15"/>
    <mergeCell ref="J13:L13"/>
    <mergeCell ref="A25:M27"/>
    <mergeCell ref="A30:M32"/>
    <mergeCell ref="A35:M37"/>
    <mergeCell ref="B24:M24"/>
    <mergeCell ref="B29:M29"/>
    <mergeCell ref="B34:M3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6D12-6151-40FD-AEF8-E45F10BB0602}">
  <dimension ref="A1:O54"/>
  <sheetViews>
    <sheetView zoomScaleNormal="100" workbookViewId="0"/>
  </sheetViews>
  <sheetFormatPr defaultColWidth="8.6640625" defaultRowHeight="15.6"/>
  <cols>
    <col min="1" max="1" width="13.6640625" style="1" customWidth="1"/>
    <col min="2" max="5" width="17.6640625" style="1" customWidth="1"/>
    <col min="6" max="13" width="9.6640625" style="1" customWidth="1"/>
    <col min="14" max="14" width="11.33203125" style="1" customWidth="1"/>
    <col min="15" max="15" width="10.6640625" style="1" customWidth="1"/>
    <col min="16" max="16" width="10.88671875" style="1" customWidth="1"/>
    <col min="17" max="17" width="10.33203125" style="1" customWidth="1"/>
    <col min="18" max="18" width="10.109375" style="1" customWidth="1"/>
    <col min="19" max="16384" width="8.6640625" style="1"/>
  </cols>
  <sheetData>
    <row r="1" spans="1:13" ht="18">
      <c r="A1" s="49" t="s">
        <v>156</v>
      </c>
      <c r="B1" s="49"/>
      <c r="C1" s="37" t="s">
        <v>78</v>
      </c>
      <c r="D1" s="11"/>
      <c r="E1" s="11"/>
      <c r="F1" s="11"/>
      <c r="G1" s="11"/>
      <c r="H1" s="11"/>
      <c r="I1" s="11"/>
      <c r="J1" s="11"/>
      <c r="K1" s="11"/>
      <c r="L1" s="11"/>
      <c r="M1" s="11"/>
    </row>
    <row r="2" spans="1:13">
      <c r="A2" s="113"/>
      <c r="B2" s="113"/>
      <c r="C2" s="113"/>
      <c r="D2" s="113"/>
      <c r="E2" s="113"/>
      <c r="F2" s="113"/>
      <c r="G2" s="113"/>
      <c r="H2" s="113"/>
      <c r="I2" s="113"/>
      <c r="J2" s="113"/>
      <c r="K2" s="113"/>
      <c r="L2" s="113"/>
      <c r="M2" s="113"/>
    </row>
    <row r="3" spans="1:13">
      <c r="A3" s="196" t="s">
        <v>233</v>
      </c>
      <c r="B3" s="196"/>
      <c r="C3" s="196"/>
      <c r="D3" s="196"/>
      <c r="E3" s="196"/>
      <c r="F3" s="196"/>
      <c r="G3" s="196"/>
      <c r="H3" s="196"/>
      <c r="I3" s="196"/>
      <c r="J3" s="196"/>
      <c r="K3" s="196"/>
      <c r="L3" s="196"/>
      <c r="M3" s="196"/>
    </row>
    <row r="4" spans="1:13">
      <c r="A4" s="11"/>
      <c r="B4" s="11"/>
      <c r="C4" s="11"/>
      <c r="D4" s="11"/>
      <c r="E4" s="11"/>
      <c r="F4" s="11"/>
      <c r="G4" s="11"/>
      <c r="H4" s="11"/>
      <c r="I4" s="11"/>
      <c r="J4" s="11"/>
      <c r="K4" s="11"/>
      <c r="L4" s="11"/>
      <c r="M4" s="3"/>
    </row>
    <row r="5" spans="1:13">
      <c r="A5" s="221" t="s">
        <v>10</v>
      </c>
      <c r="B5" s="204" t="s">
        <v>208</v>
      </c>
      <c r="C5" s="204"/>
      <c r="D5" s="11"/>
      <c r="E5" s="11"/>
      <c r="F5" s="11"/>
      <c r="G5" s="11"/>
      <c r="H5" s="11"/>
      <c r="I5" s="11"/>
      <c r="J5" s="11"/>
      <c r="K5" s="11"/>
      <c r="L5" s="11"/>
      <c r="M5" s="3"/>
    </row>
    <row r="6" spans="1:13" ht="31.2">
      <c r="A6" s="221"/>
      <c r="B6" s="12" t="s">
        <v>149</v>
      </c>
      <c r="C6" s="12" t="s">
        <v>11</v>
      </c>
      <c r="D6" s="11"/>
      <c r="E6" s="11"/>
      <c r="F6" s="11"/>
      <c r="G6" s="11"/>
      <c r="H6" s="11"/>
      <c r="I6" s="11"/>
      <c r="J6" s="11"/>
      <c r="K6" s="11"/>
      <c r="L6" s="11"/>
      <c r="M6" s="3"/>
    </row>
    <row r="7" spans="1:13">
      <c r="A7" s="13" t="s">
        <v>12</v>
      </c>
      <c r="B7" s="142">
        <v>24</v>
      </c>
      <c r="C7" s="142">
        <v>50</v>
      </c>
      <c r="D7" s="11"/>
      <c r="E7" s="11"/>
      <c r="F7" s="11"/>
      <c r="G7" s="11"/>
      <c r="H7" s="11"/>
      <c r="I7" s="11"/>
      <c r="J7" s="11"/>
      <c r="K7" s="11"/>
      <c r="L7" s="11"/>
      <c r="M7" s="3"/>
    </row>
    <row r="8" spans="1:13">
      <c r="A8" s="13" t="s">
        <v>13</v>
      </c>
      <c r="B8" s="142">
        <v>16</v>
      </c>
      <c r="C8" s="142">
        <v>30</v>
      </c>
      <c r="D8" s="11"/>
      <c r="E8" s="11"/>
      <c r="F8" s="11"/>
      <c r="G8" s="11"/>
      <c r="H8" s="11"/>
      <c r="I8" s="11"/>
      <c r="J8" s="11"/>
      <c r="K8" s="11"/>
      <c r="L8" s="11"/>
      <c r="M8" s="3"/>
    </row>
    <row r="9" spans="1:13">
      <c r="A9" s="11"/>
      <c r="B9" s="11"/>
      <c r="C9" s="11"/>
      <c r="D9" s="11"/>
      <c r="E9" s="11"/>
      <c r="F9" s="11"/>
      <c r="G9" s="11"/>
      <c r="H9" s="11"/>
      <c r="I9" s="11"/>
      <c r="J9" s="11"/>
      <c r="K9" s="11"/>
      <c r="L9" s="11"/>
      <c r="M9" s="3"/>
    </row>
    <row r="10" spans="1:13">
      <c r="A10" s="222" t="s">
        <v>10</v>
      </c>
      <c r="B10" s="223" t="s">
        <v>14</v>
      </c>
      <c r="C10" s="224"/>
      <c r="D10" s="224"/>
      <c r="E10" s="225"/>
      <c r="F10" s="14"/>
      <c r="G10" s="14"/>
      <c r="H10" s="11"/>
      <c r="I10" s="11"/>
      <c r="J10" s="11"/>
      <c r="K10" s="11"/>
      <c r="L10" s="11"/>
      <c r="M10" s="3"/>
    </row>
    <row r="11" spans="1:13" ht="15.45" customHeight="1">
      <c r="A11" s="221"/>
      <c r="B11" s="226" t="s">
        <v>15</v>
      </c>
      <c r="C11" s="226"/>
      <c r="D11" s="226" t="s">
        <v>16</v>
      </c>
      <c r="E11" s="226"/>
      <c r="F11" s="11"/>
      <c r="G11" s="11"/>
      <c r="H11" s="11"/>
      <c r="I11" s="11"/>
      <c r="J11" s="11"/>
      <c r="K11" s="11"/>
      <c r="L11" s="11"/>
      <c r="M11" s="3"/>
    </row>
    <row r="12" spans="1:13">
      <c r="A12" s="221"/>
      <c r="B12" s="12" t="s">
        <v>22</v>
      </c>
      <c r="C12" s="12" t="s">
        <v>23</v>
      </c>
      <c r="D12" s="12" t="s">
        <v>22</v>
      </c>
      <c r="E12" s="12" t="s">
        <v>23</v>
      </c>
      <c r="F12" s="11"/>
      <c r="G12" s="11"/>
      <c r="H12" s="11"/>
      <c r="I12" s="11"/>
      <c r="J12" s="11"/>
      <c r="K12" s="11"/>
      <c r="L12" s="11"/>
      <c r="M12" s="3"/>
    </row>
    <row r="13" spans="1:13">
      <c r="A13" s="15" t="s">
        <v>12</v>
      </c>
      <c r="B13" s="16">
        <v>0.04</v>
      </c>
      <c r="C13" s="16">
        <v>0.06</v>
      </c>
      <c r="D13" s="16">
        <v>0.08</v>
      </c>
      <c r="E13" s="16">
        <v>0.05</v>
      </c>
      <c r="F13" s="11"/>
      <c r="G13" s="11"/>
      <c r="H13" s="11"/>
      <c r="I13" s="11"/>
      <c r="J13" s="11"/>
      <c r="K13" s="11"/>
      <c r="L13" s="11"/>
      <c r="M13" s="3"/>
    </row>
    <row r="14" spans="1:13">
      <c r="A14" s="15" t="s">
        <v>13</v>
      </c>
      <c r="B14" s="16">
        <v>0.1</v>
      </c>
      <c r="C14" s="16">
        <v>0.125</v>
      </c>
      <c r="D14" s="16">
        <v>0.06</v>
      </c>
      <c r="E14" s="16">
        <v>0.1</v>
      </c>
      <c r="F14" s="11"/>
      <c r="G14" s="11"/>
      <c r="H14" s="11"/>
      <c r="I14" s="11"/>
      <c r="J14" s="11"/>
      <c r="K14" s="11"/>
      <c r="L14" s="11"/>
      <c r="M14" s="3"/>
    </row>
    <row r="15" spans="1:13">
      <c r="A15" s="11"/>
      <c r="B15" s="11"/>
      <c r="C15" s="11"/>
      <c r="D15" s="11"/>
      <c r="E15" s="11"/>
      <c r="F15" s="11"/>
      <c r="G15" s="11"/>
      <c r="H15" s="11"/>
      <c r="I15" s="11"/>
      <c r="J15" s="11"/>
      <c r="K15" s="11"/>
      <c r="L15" s="11"/>
      <c r="M15" s="3"/>
    </row>
    <row r="16" spans="1:13">
      <c r="A16" s="199"/>
      <c r="B16" s="218" t="s">
        <v>17</v>
      </c>
      <c r="C16" s="219"/>
      <c r="D16" s="219"/>
      <c r="E16" s="220"/>
      <c r="F16" s="11"/>
      <c r="G16" s="11"/>
      <c r="H16" s="11"/>
      <c r="I16" s="11"/>
      <c r="J16" s="11"/>
      <c r="K16" s="11"/>
      <c r="L16" s="11"/>
      <c r="M16" s="3"/>
    </row>
    <row r="17" spans="1:13">
      <c r="A17" s="200"/>
      <c r="B17" s="91" t="s">
        <v>18</v>
      </c>
      <c r="C17" s="91" t="s">
        <v>19</v>
      </c>
      <c r="D17" s="91" t="s">
        <v>20</v>
      </c>
      <c r="E17" s="91" t="s">
        <v>21</v>
      </c>
      <c r="F17" s="11"/>
      <c r="G17" s="11"/>
      <c r="H17" s="11"/>
      <c r="I17" s="11"/>
      <c r="J17" s="11"/>
      <c r="K17" s="11"/>
      <c r="L17" s="11"/>
      <c r="M17" s="3"/>
    </row>
    <row r="18" spans="1:13">
      <c r="A18" s="13" t="s">
        <v>18</v>
      </c>
      <c r="B18" s="17">
        <v>1</v>
      </c>
      <c r="C18" s="17">
        <v>0.5</v>
      </c>
      <c r="D18" s="17">
        <v>0.25</v>
      </c>
      <c r="E18" s="17">
        <v>0</v>
      </c>
      <c r="F18" s="11"/>
      <c r="G18" s="11"/>
      <c r="H18" s="11"/>
      <c r="I18" s="11"/>
      <c r="J18" s="11"/>
      <c r="K18" s="11"/>
      <c r="L18" s="11"/>
      <c r="M18" s="3"/>
    </row>
    <row r="19" spans="1:13">
      <c r="A19" s="13" t="s">
        <v>19</v>
      </c>
      <c r="B19" s="17">
        <v>0.5</v>
      </c>
      <c r="C19" s="17">
        <v>1</v>
      </c>
      <c r="D19" s="17">
        <v>0.25</v>
      </c>
      <c r="E19" s="17">
        <v>0</v>
      </c>
      <c r="F19" s="11"/>
      <c r="G19" s="11"/>
      <c r="H19" s="11"/>
      <c r="I19" s="11"/>
      <c r="J19" s="11"/>
      <c r="K19" s="11"/>
      <c r="L19" s="11"/>
      <c r="M19" s="3"/>
    </row>
    <row r="20" spans="1:13">
      <c r="A20" s="13" t="s">
        <v>20</v>
      </c>
      <c r="B20" s="17">
        <v>0.25</v>
      </c>
      <c r="C20" s="17">
        <v>0.25</v>
      </c>
      <c r="D20" s="17">
        <v>1</v>
      </c>
      <c r="E20" s="17">
        <v>0</v>
      </c>
      <c r="F20" s="11"/>
      <c r="G20" s="11"/>
      <c r="H20" s="11"/>
      <c r="I20" s="11"/>
      <c r="J20" s="11"/>
      <c r="K20" s="11"/>
      <c r="L20" s="11"/>
      <c r="M20" s="3"/>
    </row>
    <row r="21" spans="1:13">
      <c r="A21" s="13" t="s">
        <v>21</v>
      </c>
      <c r="B21" s="17">
        <v>0</v>
      </c>
      <c r="C21" s="17">
        <v>0</v>
      </c>
      <c r="D21" s="17">
        <v>0</v>
      </c>
      <c r="E21" s="17">
        <v>1</v>
      </c>
      <c r="F21" s="11"/>
      <c r="G21" s="11"/>
      <c r="H21" s="11"/>
      <c r="I21" s="11"/>
      <c r="J21" s="11"/>
      <c r="K21" s="11"/>
      <c r="L21" s="11"/>
      <c r="M21" s="3"/>
    </row>
    <row r="22" spans="1:13">
      <c r="A22" s="11"/>
      <c r="B22" s="18"/>
      <c r="C22" s="18"/>
      <c r="D22" s="18"/>
      <c r="E22" s="18"/>
      <c r="F22" s="11"/>
      <c r="G22" s="11"/>
      <c r="H22" s="11"/>
      <c r="I22" s="11"/>
      <c r="J22" s="11"/>
      <c r="K22" s="147"/>
      <c r="L22" s="147"/>
      <c r="M22" s="150" t="s">
        <v>241</v>
      </c>
    </row>
    <row r="23" spans="1:13">
      <c r="A23" s="128" t="s">
        <v>264</v>
      </c>
      <c r="B23" s="18"/>
      <c r="C23" s="18"/>
      <c r="D23" s="18"/>
      <c r="E23" s="11"/>
      <c r="F23" s="11"/>
      <c r="G23" s="11"/>
      <c r="H23" s="11"/>
      <c r="I23" s="11"/>
      <c r="J23" s="11"/>
      <c r="K23" s="11"/>
      <c r="L23" s="11"/>
      <c r="M23" s="151">
        <v>4.4999999999999998E-2</v>
      </c>
    </row>
    <row r="24" spans="1:13">
      <c r="A24" s="11" t="s">
        <v>260</v>
      </c>
      <c r="B24" s="18"/>
      <c r="C24" s="18"/>
      <c r="D24" s="18"/>
      <c r="E24" s="18"/>
      <c r="F24" s="11"/>
      <c r="G24" s="11"/>
      <c r="H24" s="11"/>
      <c r="I24" s="11"/>
      <c r="J24" s="11"/>
      <c r="K24" s="11"/>
      <c r="L24" s="11"/>
      <c r="M24" s="3"/>
    </row>
    <row r="25" spans="1:13">
      <c r="A25" s="11" t="s">
        <v>261</v>
      </c>
      <c r="B25" s="18"/>
      <c r="C25" s="18"/>
      <c r="D25" s="18"/>
      <c r="E25" s="18"/>
      <c r="F25" s="11"/>
      <c r="G25" s="11"/>
      <c r="H25" s="11"/>
      <c r="I25" s="11"/>
      <c r="J25" s="11"/>
      <c r="K25" s="11"/>
      <c r="L25" s="11"/>
      <c r="M25" s="3"/>
    </row>
    <row r="26" spans="1:13">
      <c r="A26" s="11" t="s">
        <v>262</v>
      </c>
      <c r="B26" s="18"/>
      <c r="C26" s="18"/>
      <c r="D26" s="18"/>
      <c r="E26" s="18"/>
      <c r="F26" s="11"/>
      <c r="G26" s="11"/>
      <c r="H26" s="11"/>
      <c r="I26" s="11"/>
      <c r="J26" s="11"/>
      <c r="K26" s="147"/>
      <c r="L26" s="147"/>
      <c r="M26" s="150" t="s">
        <v>240</v>
      </c>
    </row>
    <row r="27" spans="1:13">
      <c r="A27" s="11" t="s">
        <v>263</v>
      </c>
      <c r="B27" s="18"/>
      <c r="C27" s="18"/>
      <c r="D27" s="18"/>
      <c r="E27" s="11"/>
      <c r="F27" s="11"/>
      <c r="G27" s="11"/>
      <c r="H27" s="11"/>
      <c r="I27" s="11"/>
      <c r="J27" s="11"/>
      <c r="K27" s="11"/>
      <c r="L27" s="11"/>
      <c r="M27" s="152">
        <v>0.84160000000000001</v>
      </c>
    </row>
    <row r="28" spans="1:13">
      <c r="A28" s="11"/>
      <c r="B28" s="11"/>
      <c r="C28" s="11"/>
      <c r="D28" s="11"/>
      <c r="E28" s="11"/>
      <c r="F28" s="11"/>
      <c r="G28" s="11"/>
      <c r="H28" s="11"/>
      <c r="I28" s="11"/>
      <c r="J28" s="11"/>
      <c r="K28" s="11"/>
      <c r="L28" s="11"/>
      <c r="M28" s="3"/>
    </row>
    <row r="29" spans="1:13">
      <c r="A29" s="60" t="s">
        <v>40</v>
      </c>
      <c r="B29" s="11" t="s">
        <v>153</v>
      </c>
      <c r="C29" s="11"/>
      <c r="D29" s="11"/>
      <c r="E29" s="11"/>
      <c r="F29" s="11"/>
      <c r="G29" s="11"/>
      <c r="H29" s="11"/>
      <c r="I29" s="11"/>
      <c r="J29" s="11"/>
      <c r="K29" s="11"/>
      <c r="L29" s="11"/>
      <c r="M29" s="3"/>
    </row>
    <row r="30" spans="1:13" ht="16.2">
      <c r="A30" s="64"/>
      <c r="B30" s="205" t="s">
        <v>8</v>
      </c>
      <c r="C30" s="205"/>
      <c r="D30" s="205"/>
      <c r="E30" s="205"/>
      <c r="F30" s="205"/>
      <c r="G30" s="205"/>
      <c r="H30" s="205"/>
      <c r="I30" s="205"/>
      <c r="J30" s="205"/>
      <c r="K30" s="205"/>
      <c r="L30" s="205"/>
      <c r="M30" s="205"/>
    </row>
    <row r="31" spans="1:13">
      <c r="A31" s="195"/>
      <c r="B31" s="195"/>
      <c r="C31" s="195"/>
      <c r="D31" s="195"/>
      <c r="E31" s="195"/>
      <c r="F31" s="195"/>
      <c r="G31" s="195"/>
      <c r="H31" s="195"/>
      <c r="I31" s="195"/>
      <c r="J31" s="195"/>
      <c r="K31" s="195"/>
      <c r="L31" s="195"/>
      <c r="M31" s="195"/>
    </row>
    <row r="32" spans="1:13">
      <c r="A32" s="195"/>
      <c r="B32" s="195"/>
      <c r="C32" s="195"/>
      <c r="D32" s="195"/>
      <c r="E32" s="195"/>
      <c r="F32" s="195"/>
      <c r="G32" s="195"/>
      <c r="H32" s="195"/>
      <c r="I32" s="195"/>
      <c r="J32" s="195"/>
      <c r="K32" s="195"/>
      <c r="L32" s="195"/>
      <c r="M32" s="195"/>
    </row>
    <row r="33" spans="1:15">
      <c r="A33" s="195"/>
      <c r="B33" s="195"/>
      <c r="C33" s="195"/>
      <c r="D33" s="195"/>
      <c r="E33" s="195"/>
      <c r="F33" s="195"/>
      <c r="G33" s="195"/>
      <c r="H33" s="195"/>
      <c r="I33" s="195"/>
      <c r="J33" s="195"/>
      <c r="K33" s="195"/>
      <c r="L33" s="195"/>
      <c r="M33" s="195"/>
    </row>
    <row r="34" spans="1:15" s="19" customFormat="1">
      <c r="A34" s="60" t="s">
        <v>41</v>
      </c>
      <c r="B34" s="11" t="s">
        <v>152</v>
      </c>
      <c r="C34" s="11"/>
      <c r="D34" s="11"/>
      <c r="E34" s="11"/>
      <c r="F34" s="11"/>
      <c r="G34" s="11"/>
      <c r="H34" s="11"/>
      <c r="I34" s="11"/>
      <c r="J34" s="11"/>
      <c r="K34" s="11"/>
      <c r="L34" s="11"/>
      <c r="M34" s="11"/>
      <c r="N34" s="1"/>
      <c r="O34" s="1"/>
    </row>
    <row r="35" spans="1:15" s="19" customFormat="1">
      <c r="A35" s="60"/>
      <c r="B35" s="11" t="s">
        <v>150</v>
      </c>
      <c r="C35" s="11"/>
      <c r="D35" s="11"/>
      <c r="E35" s="11"/>
      <c r="F35" s="11"/>
      <c r="G35" s="11"/>
      <c r="H35" s="11"/>
      <c r="I35" s="11"/>
      <c r="J35" s="11"/>
      <c r="K35" s="11"/>
      <c r="L35" s="11"/>
      <c r="M35" s="11"/>
      <c r="N35" s="1"/>
      <c r="O35" s="1"/>
    </row>
    <row r="36" spans="1:15" s="19" customFormat="1" ht="15.45" customHeight="1">
      <c r="A36" s="11"/>
      <c r="B36" s="205" t="s">
        <v>8</v>
      </c>
      <c r="C36" s="205"/>
      <c r="D36" s="205"/>
      <c r="E36" s="205"/>
      <c r="F36" s="205"/>
      <c r="G36" s="205"/>
      <c r="H36" s="205"/>
      <c r="I36" s="205"/>
      <c r="J36" s="205"/>
      <c r="K36" s="205"/>
      <c r="L36" s="205"/>
      <c r="M36" s="205"/>
      <c r="N36" s="1"/>
      <c r="O36" s="1"/>
    </row>
    <row r="37" spans="1:15" ht="15.45" customHeight="1">
      <c r="F37" s="6"/>
      <c r="M37" s="7"/>
    </row>
    <row r="39" spans="1:15" ht="15.45" customHeight="1">
      <c r="F39" s="6"/>
      <c r="M39" s="7"/>
    </row>
    <row r="40" spans="1:15" s="19" customFormat="1">
      <c r="A40" s="11"/>
      <c r="B40" s="11" t="s">
        <v>151</v>
      </c>
      <c r="C40" s="11"/>
      <c r="D40" s="11"/>
      <c r="E40" s="11"/>
      <c r="F40" s="11"/>
      <c r="G40" s="11"/>
      <c r="H40" s="11"/>
      <c r="I40" s="11"/>
      <c r="J40" s="11"/>
      <c r="K40" s="11"/>
      <c r="L40" s="11"/>
      <c r="M40" s="11"/>
      <c r="N40" s="1"/>
      <c r="O40" s="1"/>
    </row>
    <row r="41" spans="1:15" s="19" customFormat="1" ht="16.2">
      <c r="A41" s="11"/>
      <c r="B41" s="205" t="s">
        <v>8</v>
      </c>
      <c r="C41" s="205"/>
      <c r="D41" s="205"/>
      <c r="E41" s="205"/>
      <c r="F41" s="205"/>
      <c r="G41" s="205"/>
      <c r="H41" s="205"/>
      <c r="I41" s="205"/>
      <c r="J41" s="205"/>
      <c r="K41" s="205"/>
      <c r="L41" s="205"/>
      <c r="M41" s="205"/>
      <c r="N41" s="1"/>
      <c r="O41" s="1"/>
    </row>
    <row r="42" spans="1:15" s="19" customFormat="1">
      <c r="A42" s="1"/>
      <c r="B42" s="1"/>
      <c r="C42" s="1"/>
      <c r="D42" s="1"/>
      <c r="E42" s="1"/>
      <c r="F42" s="6"/>
      <c r="G42" s="1"/>
      <c r="H42" s="1"/>
      <c r="I42" s="1"/>
      <c r="J42" s="1"/>
      <c r="K42" s="1"/>
      <c r="L42" s="1"/>
      <c r="M42" s="7"/>
      <c r="N42" s="1"/>
      <c r="O42" s="1"/>
    </row>
    <row r="43" spans="1:15" s="19" customFormat="1">
      <c r="A43" s="1"/>
      <c r="B43" s="1"/>
      <c r="C43" s="1"/>
      <c r="D43" s="1"/>
      <c r="E43" s="1"/>
      <c r="F43" s="1"/>
      <c r="G43" s="1"/>
      <c r="H43" s="1"/>
      <c r="I43" s="1"/>
      <c r="J43" s="1"/>
      <c r="K43" s="1"/>
      <c r="L43" s="1"/>
      <c r="M43" s="1"/>
      <c r="N43" s="1"/>
      <c r="O43" s="1"/>
    </row>
    <row r="44" spans="1:15" s="19" customFormat="1">
      <c r="A44" s="1"/>
      <c r="B44" s="1"/>
      <c r="C44" s="1"/>
      <c r="D44" s="1"/>
      <c r="E44" s="1"/>
      <c r="F44" s="6"/>
      <c r="G44" s="1"/>
      <c r="H44" s="1"/>
      <c r="I44" s="1"/>
      <c r="J44" s="1"/>
      <c r="K44" s="1"/>
      <c r="L44" s="1"/>
      <c r="M44" s="7"/>
      <c r="N44" s="1"/>
      <c r="O44" s="1"/>
    </row>
    <row r="45" spans="1:15" s="19" customFormat="1">
      <c r="A45" s="11"/>
      <c r="B45" s="11" t="s">
        <v>154</v>
      </c>
      <c r="C45" s="11"/>
      <c r="D45" s="11"/>
      <c r="E45" s="11"/>
      <c r="F45" s="11"/>
      <c r="G45" s="11"/>
      <c r="H45" s="11"/>
      <c r="I45" s="11"/>
      <c r="J45" s="11"/>
      <c r="K45" s="11"/>
      <c r="L45" s="11"/>
      <c r="M45" s="11"/>
      <c r="N45" s="1"/>
      <c r="O45" s="1"/>
    </row>
    <row r="46" spans="1:15" s="19" customFormat="1" ht="16.2">
      <c r="A46" s="11"/>
      <c r="B46" s="205" t="s">
        <v>8</v>
      </c>
      <c r="C46" s="205"/>
      <c r="D46" s="205"/>
      <c r="E46" s="205"/>
      <c r="F46" s="205"/>
      <c r="G46" s="205"/>
      <c r="H46" s="205"/>
      <c r="I46" s="205"/>
      <c r="J46" s="205"/>
      <c r="K46" s="205"/>
      <c r="L46" s="205"/>
      <c r="M46" s="205"/>
      <c r="N46" s="1"/>
      <c r="O46" s="1"/>
    </row>
    <row r="47" spans="1:15" s="19" customFormat="1">
      <c r="A47" s="1"/>
      <c r="B47" s="1"/>
      <c r="C47" s="1"/>
      <c r="D47" s="1"/>
      <c r="E47" s="1"/>
      <c r="F47" s="6"/>
      <c r="G47" s="1"/>
      <c r="H47" s="1"/>
      <c r="I47" s="1"/>
      <c r="J47" s="1"/>
      <c r="K47" s="1"/>
      <c r="L47" s="1"/>
      <c r="M47" s="7"/>
      <c r="N47" s="1"/>
      <c r="O47" s="1"/>
    </row>
    <row r="48" spans="1:15" s="19" customFormat="1">
      <c r="A48" s="1"/>
      <c r="B48" s="1"/>
      <c r="C48" s="1"/>
      <c r="D48" s="1"/>
      <c r="E48" s="1"/>
      <c r="F48" s="1"/>
      <c r="G48" s="1"/>
      <c r="H48" s="1"/>
      <c r="I48" s="1"/>
      <c r="J48" s="1"/>
      <c r="K48" s="1"/>
      <c r="L48" s="1"/>
      <c r="M48" s="1"/>
      <c r="N48" s="1"/>
      <c r="O48" s="1"/>
    </row>
    <row r="49" spans="1:15" s="19" customFormat="1">
      <c r="A49" s="1"/>
      <c r="B49" s="1"/>
      <c r="C49" s="1"/>
      <c r="D49" s="1"/>
      <c r="E49" s="1"/>
      <c r="F49" s="6"/>
      <c r="G49" s="1"/>
      <c r="H49" s="1"/>
      <c r="I49" s="1"/>
      <c r="J49" s="1"/>
      <c r="K49" s="1"/>
      <c r="L49" s="1"/>
      <c r="M49" s="7"/>
      <c r="N49" s="1"/>
      <c r="O49" s="1"/>
    </row>
    <row r="50" spans="1:15" s="19" customFormat="1">
      <c r="A50" s="11"/>
      <c r="B50" s="11" t="s">
        <v>155</v>
      </c>
      <c r="C50" s="11"/>
      <c r="D50" s="11"/>
      <c r="E50" s="11"/>
      <c r="F50" s="11"/>
      <c r="G50" s="11"/>
      <c r="H50" s="11"/>
      <c r="I50" s="11"/>
      <c r="J50" s="11"/>
      <c r="K50" s="11"/>
      <c r="L50" s="11"/>
      <c r="M50" s="11"/>
      <c r="N50" s="1"/>
      <c r="O50" s="1"/>
    </row>
    <row r="51" spans="1:15" ht="16.2">
      <c r="A51" s="11"/>
      <c r="B51" s="205" t="s">
        <v>8</v>
      </c>
      <c r="C51" s="205"/>
      <c r="D51" s="205"/>
      <c r="E51" s="205"/>
      <c r="F51" s="205"/>
      <c r="G51" s="205"/>
      <c r="H51" s="205"/>
      <c r="I51" s="205"/>
      <c r="J51" s="205"/>
      <c r="K51" s="205"/>
      <c r="L51" s="205"/>
      <c r="M51" s="205"/>
    </row>
    <row r="52" spans="1:15">
      <c r="F52" s="6"/>
      <c r="M52" s="7"/>
    </row>
    <row r="54" spans="1:15">
      <c r="F54" s="6"/>
      <c r="M54" s="7"/>
    </row>
  </sheetData>
  <mergeCells count="15">
    <mergeCell ref="B46:M46"/>
    <mergeCell ref="B51:M51"/>
    <mergeCell ref="A3:M3"/>
    <mergeCell ref="B30:M30"/>
    <mergeCell ref="A31:M33"/>
    <mergeCell ref="B36:M36"/>
    <mergeCell ref="B41:M41"/>
    <mergeCell ref="A16:A17"/>
    <mergeCell ref="B16:E16"/>
    <mergeCell ref="A5:A6"/>
    <mergeCell ref="B5:C5"/>
    <mergeCell ref="A10:A12"/>
    <mergeCell ref="B10:E10"/>
    <mergeCell ref="B11:C11"/>
    <mergeCell ref="D11:E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A31E-7237-4546-B7CD-B40654D46D16}">
  <dimension ref="A1:M48"/>
  <sheetViews>
    <sheetView zoomScaleNormal="100" workbookViewId="0"/>
  </sheetViews>
  <sheetFormatPr defaultColWidth="8.88671875" defaultRowHeight="14.4"/>
  <cols>
    <col min="1" max="1" width="8.88671875" style="8"/>
    <col min="2" max="2" width="16.109375" style="8" customWidth="1"/>
    <col min="3" max="11" width="15.6640625" style="8" customWidth="1"/>
    <col min="12" max="16384" width="8.88671875" style="8"/>
  </cols>
  <sheetData>
    <row r="1" spans="1:13" ht="18">
      <c r="A1" s="49" t="s">
        <v>157</v>
      </c>
      <c r="B1" s="24"/>
      <c r="C1" s="37" t="s">
        <v>78</v>
      </c>
      <c r="D1" s="11"/>
      <c r="E1" s="11"/>
      <c r="F1" s="11"/>
      <c r="G1" s="11"/>
      <c r="H1" s="11"/>
      <c r="I1" s="11"/>
      <c r="J1" s="11"/>
      <c r="K1" s="11"/>
      <c r="L1" s="11"/>
      <c r="M1" s="11"/>
    </row>
    <row r="2" spans="1:13" s="189" customFormat="1" ht="16.2">
      <c r="A2" s="24"/>
      <c r="B2" s="24"/>
      <c r="C2" s="37"/>
      <c r="D2" s="11"/>
      <c r="E2" s="11"/>
      <c r="F2" s="11"/>
      <c r="G2" s="11"/>
      <c r="H2" s="11"/>
      <c r="I2" s="11"/>
      <c r="J2" s="11"/>
      <c r="K2" s="11"/>
      <c r="L2" s="11"/>
      <c r="M2" s="11"/>
    </row>
    <row r="3" spans="1:13" s="189" customFormat="1" ht="16.2">
      <c r="A3" s="11" t="s">
        <v>164</v>
      </c>
      <c r="B3" s="24"/>
      <c r="C3" s="37"/>
      <c r="D3" s="11"/>
      <c r="E3" s="11"/>
      <c r="F3" s="11"/>
      <c r="G3" s="11"/>
      <c r="H3" s="11"/>
      <c r="I3" s="11"/>
      <c r="J3" s="11"/>
      <c r="K3" s="11"/>
      <c r="L3" s="11"/>
      <c r="M3" s="11"/>
    </row>
    <row r="4" spans="1:13" s="189" customFormat="1" ht="15.6">
      <c r="A4" s="113"/>
      <c r="B4" s="113"/>
      <c r="C4" s="113"/>
      <c r="D4" s="113"/>
      <c r="E4" s="113"/>
      <c r="F4" s="113"/>
      <c r="G4" s="113"/>
      <c r="H4" s="113"/>
      <c r="I4" s="113"/>
      <c r="J4" s="113"/>
      <c r="K4" s="113"/>
      <c r="L4" s="113"/>
      <c r="M4" s="113"/>
    </row>
    <row r="5" spans="1:13" s="189" customFormat="1" ht="15.6" customHeight="1">
      <c r="A5" s="64" t="s">
        <v>40</v>
      </c>
      <c r="B5" s="217" t="s">
        <v>234</v>
      </c>
      <c r="C5" s="217"/>
      <c r="D5" s="217"/>
      <c r="E5" s="217"/>
      <c r="F5" s="217"/>
      <c r="G5" s="217"/>
      <c r="H5" s="217"/>
      <c r="I5" s="217"/>
      <c r="J5" s="217"/>
      <c r="K5" s="217"/>
      <c r="L5" s="217"/>
      <c r="M5" s="217"/>
    </row>
    <row r="6" spans="1:13" s="189" customFormat="1" ht="16.2">
      <c r="A6" s="64"/>
      <c r="B6" s="205" t="s">
        <v>8</v>
      </c>
      <c r="C6" s="205"/>
      <c r="D6" s="205"/>
      <c r="E6" s="205"/>
      <c r="F6" s="205"/>
      <c r="G6" s="205"/>
      <c r="H6" s="205"/>
      <c r="I6" s="205"/>
      <c r="J6" s="205"/>
      <c r="K6" s="205"/>
      <c r="L6" s="205"/>
      <c r="M6" s="205"/>
    </row>
    <row r="7" spans="1:13" s="189" customFormat="1" ht="15.6">
      <c r="A7" s="195"/>
      <c r="B7" s="195"/>
      <c r="C7" s="195"/>
      <c r="D7" s="195"/>
      <c r="E7" s="195"/>
      <c r="F7" s="195"/>
      <c r="G7" s="195"/>
      <c r="H7" s="195"/>
      <c r="I7" s="195"/>
      <c r="J7" s="195"/>
      <c r="K7" s="195"/>
      <c r="L7" s="195"/>
      <c r="M7" s="195"/>
    </row>
    <row r="8" spans="1:13" s="189" customFormat="1" ht="15.6">
      <c r="A8" s="195"/>
      <c r="B8" s="195"/>
      <c r="C8" s="195"/>
      <c r="D8" s="195"/>
      <c r="E8" s="195"/>
      <c r="F8" s="195"/>
      <c r="G8" s="195"/>
      <c r="H8" s="195"/>
      <c r="I8" s="195"/>
      <c r="J8" s="195"/>
      <c r="K8" s="195"/>
      <c r="L8" s="195"/>
      <c r="M8" s="195"/>
    </row>
    <row r="9" spans="1:13" s="189" customFormat="1" ht="15.6">
      <c r="A9" s="195"/>
      <c r="B9" s="195"/>
      <c r="C9" s="195"/>
      <c r="D9" s="195"/>
      <c r="E9" s="195"/>
      <c r="F9" s="195"/>
      <c r="G9" s="195"/>
      <c r="H9" s="195"/>
      <c r="I9" s="195"/>
      <c r="J9" s="195"/>
      <c r="K9" s="195"/>
      <c r="L9" s="195"/>
      <c r="M9" s="195"/>
    </row>
    <row r="10" spans="1:13" s="189" customFormat="1" ht="15.6" customHeight="1">
      <c r="A10" s="217" t="s">
        <v>158</v>
      </c>
      <c r="B10" s="217"/>
      <c r="C10" s="217"/>
      <c r="D10" s="217"/>
      <c r="E10" s="217"/>
      <c r="F10" s="217"/>
      <c r="G10" s="217"/>
      <c r="H10" s="217"/>
      <c r="I10" s="217"/>
      <c r="J10" s="217"/>
      <c r="K10" s="217"/>
      <c r="L10" s="217"/>
      <c r="M10" s="217"/>
    </row>
    <row r="11" spans="1:13" s="189" customFormat="1" ht="15.6" customHeight="1">
      <c r="A11" s="35"/>
      <c r="B11" s="35"/>
      <c r="C11" s="35"/>
      <c r="D11" s="35"/>
      <c r="E11" s="35"/>
      <c r="F11" s="35"/>
      <c r="G11" s="35"/>
      <c r="H11" s="35"/>
      <c r="I11" s="35"/>
      <c r="J11" s="35"/>
      <c r="K11" s="35"/>
      <c r="L11" s="35"/>
      <c r="M11" s="35"/>
    </row>
    <row r="12" spans="1:13" s="189" customFormat="1" ht="15.6">
      <c r="A12" s="64" t="s">
        <v>41</v>
      </c>
      <c r="B12" s="217" t="s">
        <v>159</v>
      </c>
      <c r="C12" s="217"/>
      <c r="D12" s="217"/>
      <c r="E12" s="217"/>
      <c r="F12" s="217"/>
      <c r="G12" s="217"/>
      <c r="H12" s="217"/>
      <c r="I12" s="217"/>
      <c r="J12" s="217"/>
      <c r="K12" s="217"/>
      <c r="L12" s="217"/>
      <c r="M12" s="217"/>
    </row>
    <row r="13" spans="1:13" s="189" customFormat="1" ht="16.2">
      <c r="A13" s="64"/>
      <c r="B13" s="205" t="s">
        <v>8</v>
      </c>
      <c r="C13" s="205"/>
      <c r="D13" s="205"/>
      <c r="E13" s="205"/>
      <c r="F13" s="205"/>
      <c r="G13" s="205"/>
      <c r="H13" s="205"/>
      <c r="I13" s="205"/>
      <c r="J13" s="205"/>
      <c r="K13" s="205"/>
      <c r="L13" s="205"/>
      <c r="M13" s="205"/>
    </row>
    <row r="14" spans="1:13" s="189" customFormat="1" ht="15.6">
      <c r="A14" s="195"/>
      <c r="B14" s="195"/>
      <c r="C14" s="195"/>
      <c r="D14" s="195"/>
      <c r="E14" s="195"/>
      <c r="F14" s="195"/>
      <c r="G14" s="195"/>
      <c r="H14" s="195"/>
      <c r="I14" s="195"/>
      <c r="J14" s="195"/>
      <c r="K14" s="195"/>
      <c r="L14" s="195"/>
      <c r="M14" s="195"/>
    </row>
    <row r="15" spans="1:13" s="189" customFormat="1" ht="15.6">
      <c r="A15" s="195"/>
      <c r="B15" s="195"/>
      <c r="C15" s="195"/>
      <c r="D15" s="195"/>
      <c r="E15" s="195"/>
      <c r="F15" s="195"/>
      <c r="G15" s="195"/>
      <c r="H15" s="195"/>
      <c r="I15" s="195"/>
      <c r="J15" s="195"/>
      <c r="K15" s="195"/>
      <c r="L15" s="195"/>
      <c r="M15" s="195"/>
    </row>
    <row r="16" spans="1:13" s="189" customFormat="1" ht="15.6">
      <c r="A16" s="195"/>
      <c r="B16" s="195"/>
      <c r="C16" s="195"/>
      <c r="D16" s="195"/>
      <c r="E16" s="195"/>
      <c r="F16" s="195"/>
      <c r="G16" s="195"/>
      <c r="H16" s="195"/>
      <c r="I16" s="195"/>
      <c r="J16" s="195"/>
      <c r="K16" s="195"/>
      <c r="L16" s="195"/>
      <c r="M16" s="195"/>
    </row>
    <row r="17" spans="1:13" s="189" customFormat="1" ht="15.6" customHeight="1">
      <c r="A17" s="217" t="s">
        <v>160</v>
      </c>
      <c r="B17" s="217"/>
      <c r="C17" s="217"/>
      <c r="D17" s="217"/>
      <c r="E17" s="217"/>
      <c r="F17" s="217"/>
      <c r="G17" s="217"/>
      <c r="H17" s="217"/>
      <c r="I17" s="217"/>
      <c r="J17" s="217"/>
      <c r="K17" s="217"/>
      <c r="L17" s="217"/>
      <c r="M17" s="217"/>
    </row>
    <row r="18" spans="1:13" s="189" customFormat="1" ht="15.6" customHeight="1">
      <c r="A18" s="217"/>
      <c r="B18" s="217"/>
      <c r="C18" s="217"/>
      <c r="D18" s="217"/>
      <c r="E18" s="217"/>
      <c r="F18" s="217"/>
      <c r="G18" s="217"/>
      <c r="H18" s="217"/>
      <c r="I18" s="217"/>
      <c r="J18" s="217"/>
      <c r="K18" s="217"/>
      <c r="L18" s="217"/>
      <c r="M18" s="217"/>
    </row>
    <row r="19" spans="1:13" s="189" customFormat="1" ht="15.6">
      <c r="A19" s="20" t="s">
        <v>220</v>
      </c>
      <c r="B19" s="20"/>
      <c r="C19" s="20"/>
      <c r="D19" s="20"/>
      <c r="E19" s="20"/>
      <c r="F19" s="20"/>
      <c r="G19" s="20"/>
      <c r="H19" s="20"/>
      <c r="I19" s="20"/>
      <c r="J19" s="20"/>
      <c r="K19" s="153"/>
      <c r="L19" s="157" t="s">
        <v>242</v>
      </c>
      <c r="M19" s="153"/>
    </row>
    <row r="20" spans="1:13" s="189" customFormat="1" ht="15.6">
      <c r="A20" s="129" t="s">
        <v>161</v>
      </c>
      <c r="B20" s="20"/>
      <c r="C20" s="20"/>
      <c r="D20" s="20"/>
      <c r="E20" s="20"/>
      <c r="F20" s="20"/>
      <c r="G20" s="20"/>
      <c r="H20" s="20"/>
      <c r="I20" s="153"/>
      <c r="J20" s="154" t="s">
        <v>210</v>
      </c>
      <c r="K20" s="155">
        <v>300</v>
      </c>
      <c r="L20" s="155" t="s">
        <v>163</v>
      </c>
      <c r="M20" s="155">
        <v>400</v>
      </c>
    </row>
    <row r="21" spans="1:13" s="189" customFormat="1" ht="15.6">
      <c r="A21" s="129" t="s">
        <v>162</v>
      </c>
      <c r="B21" s="20"/>
      <c r="C21" s="20"/>
      <c r="D21" s="20"/>
      <c r="E21" s="20"/>
      <c r="F21" s="20"/>
      <c r="G21" s="20"/>
      <c r="H21" s="20"/>
      <c r="I21" s="20"/>
      <c r="J21" s="153"/>
      <c r="K21" s="154" t="s">
        <v>209</v>
      </c>
      <c r="L21" s="156" t="s">
        <v>28</v>
      </c>
      <c r="M21" s="156">
        <v>48</v>
      </c>
    </row>
    <row r="22" spans="1:13" s="189" customFormat="1" ht="15.6">
      <c r="A22" s="20"/>
      <c r="B22" s="20"/>
      <c r="C22" s="20"/>
      <c r="D22" s="20"/>
      <c r="E22" s="20"/>
      <c r="F22" s="20"/>
      <c r="G22" s="20"/>
      <c r="H22" s="20"/>
      <c r="I22" s="20"/>
      <c r="J22" s="20"/>
      <c r="K22" s="20"/>
      <c r="L22" s="20"/>
      <c r="M22" s="20"/>
    </row>
    <row r="23" spans="1:13" s="189" customFormat="1" ht="46.8">
      <c r="A23" s="20"/>
      <c r="B23" s="12" t="s">
        <v>26</v>
      </c>
      <c r="C23" s="12" t="s">
        <v>25</v>
      </c>
      <c r="D23" s="20"/>
      <c r="E23" s="20"/>
      <c r="F23" s="20"/>
      <c r="G23" s="20"/>
      <c r="H23" s="20"/>
      <c r="I23" s="20"/>
      <c r="J23" s="20"/>
      <c r="K23" s="20"/>
      <c r="L23" s="20"/>
      <c r="M23" s="20"/>
    </row>
    <row r="24" spans="1:13" s="189" customFormat="1" ht="15.6">
      <c r="A24" s="20"/>
      <c r="B24" s="22">
        <v>0</v>
      </c>
      <c r="C24" s="23">
        <f>100%-SUM(C25:C28)</f>
        <v>0.94</v>
      </c>
      <c r="D24" s="20"/>
      <c r="E24" s="20"/>
      <c r="F24" s="20"/>
      <c r="G24" s="20"/>
      <c r="H24" s="20"/>
      <c r="I24" s="20"/>
      <c r="J24" s="20"/>
      <c r="K24" s="20"/>
      <c r="L24" s="20"/>
      <c r="M24" s="20"/>
    </row>
    <row r="25" spans="1:13" s="189" customFormat="1" ht="15.6">
      <c r="A25" s="20"/>
      <c r="B25" s="22">
        <v>50</v>
      </c>
      <c r="C25" s="23">
        <v>3.3000000000000002E-2</v>
      </c>
      <c r="D25" s="20"/>
      <c r="E25" s="20"/>
      <c r="F25" s="20"/>
      <c r="G25" s="20"/>
      <c r="H25" s="20"/>
      <c r="I25" s="20"/>
      <c r="J25" s="20"/>
      <c r="K25" s="20"/>
      <c r="L25" s="20"/>
      <c r="M25" s="20"/>
    </row>
    <row r="26" spans="1:13" s="189" customFormat="1" ht="15.6">
      <c r="A26" s="20"/>
      <c r="B26" s="22">
        <v>100</v>
      </c>
      <c r="C26" s="23">
        <v>1.6E-2</v>
      </c>
      <c r="D26" s="20"/>
      <c r="E26" s="20"/>
      <c r="F26" s="20"/>
      <c r="G26" s="20"/>
      <c r="H26" s="20"/>
      <c r="I26" s="20"/>
      <c r="J26" s="20"/>
      <c r="K26" s="20"/>
      <c r="L26" s="20"/>
      <c r="M26" s="20"/>
    </row>
    <row r="27" spans="1:13" s="189" customFormat="1" ht="15.6">
      <c r="A27" s="20"/>
      <c r="B27" s="22">
        <v>200</v>
      </c>
      <c r="C27" s="23">
        <v>8.0000000000000002E-3</v>
      </c>
      <c r="D27" s="20"/>
      <c r="E27" s="20"/>
      <c r="F27" s="20"/>
      <c r="G27" s="20"/>
      <c r="H27" s="20"/>
      <c r="I27" s="20"/>
      <c r="J27" s="20"/>
      <c r="K27" s="20"/>
      <c r="L27" s="20"/>
      <c r="M27" s="20"/>
    </row>
    <row r="28" spans="1:13" s="189" customFormat="1" ht="15.6">
      <c r="A28" s="20"/>
      <c r="B28" s="22">
        <v>300</v>
      </c>
      <c r="C28" s="23">
        <v>3.0000000000000001E-3</v>
      </c>
      <c r="D28" s="20"/>
      <c r="E28" s="20"/>
      <c r="F28" s="20"/>
      <c r="G28" s="20"/>
      <c r="H28" s="20"/>
      <c r="I28" s="20"/>
      <c r="J28" s="20"/>
      <c r="K28" s="20"/>
      <c r="L28" s="20"/>
      <c r="M28" s="20"/>
    </row>
    <row r="29" spans="1:13" s="189" customFormat="1" ht="15.6">
      <c r="A29" s="20"/>
      <c r="B29" s="20"/>
      <c r="C29" s="20"/>
      <c r="D29" s="20"/>
      <c r="E29" s="20"/>
      <c r="F29" s="20"/>
      <c r="G29" s="20"/>
      <c r="H29" s="20"/>
      <c r="I29" s="20"/>
      <c r="J29" s="20"/>
      <c r="K29" s="20"/>
      <c r="L29" s="20"/>
      <c r="M29" s="20"/>
    </row>
    <row r="30" spans="1:13" s="189" customFormat="1" ht="15.6">
      <c r="A30" s="64" t="s">
        <v>42</v>
      </c>
      <c r="B30" s="217" t="s">
        <v>221</v>
      </c>
      <c r="C30" s="217"/>
      <c r="D30" s="217"/>
      <c r="E30" s="217"/>
      <c r="F30" s="217"/>
      <c r="G30" s="217"/>
      <c r="H30" s="217"/>
      <c r="I30" s="217"/>
      <c r="J30" s="217"/>
      <c r="K30" s="217"/>
      <c r="L30" s="217"/>
      <c r="M30" s="217"/>
    </row>
    <row r="31" spans="1:13" s="189" customFormat="1" ht="16.2" customHeight="1">
      <c r="A31" s="64"/>
      <c r="B31" s="205" t="s">
        <v>8</v>
      </c>
      <c r="C31" s="205"/>
      <c r="D31" s="205"/>
      <c r="E31" s="205"/>
      <c r="F31" s="205"/>
      <c r="G31" s="205"/>
      <c r="H31" s="205"/>
      <c r="I31" s="127"/>
      <c r="J31" s="127"/>
      <c r="K31" s="127"/>
      <c r="L31" s="158" t="s">
        <v>27</v>
      </c>
      <c r="M31" s="155">
        <v>4</v>
      </c>
    </row>
    <row r="32" spans="1:13" s="130" customFormat="1" ht="15.6"/>
    <row r="33" s="130" customFormat="1" ht="15.6"/>
    <row r="34" s="130" customFormat="1" ht="15.6"/>
    <row r="35" s="130" customFormat="1" ht="15.6"/>
    <row r="36" s="130" customFormat="1" ht="15.6"/>
    <row r="37" s="130" customFormat="1" ht="15.6"/>
    <row r="38" s="130" customFormat="1" ht="15.6"/>
    <row r="39" s="130" customFormat="1" ht="15.6"/>
    <row r="40" s="130" customFormat="1" ht="15.6"/>
    <row r="41" s="130" customFormat="1" ht="15.6"/>
    <row r="42" s="130" customFormat="1" ht="15.6"/>
    <row r="43" s="130" customFormat="1" ht="15.6"/>
    <row r="44" s="130" customFormat="1" ht="15.6"/>
    <row r="45" s="130" customFormat="1" ht="15.6"/>
    <row r="46" s="130" customFormat="1" ht="15.6"/>
    <row r="47" s="130" customFormat="1" ht="15.6"/>
    <row r="48" s="130" customFormat="1" ht="15.6"/>
  </sheetData>
  <mergeCells count="10">
    <mergeCell ref="B5:M5"/>
    <mergeCell ref="B6:M6"/>
    <mergeCell ref="A7:M9"/>
    <mergeCell ref="A10:M10"/>
    <mergeCell ref="B12:M12"/>
    <mergeCell ref="B13:M13"/>
    <mergeCell ref="A14:M16"/>
    <mergeCell ref="A17:M18"/>
    <mergeCell ref="B30:M30"/>
    <mergeCell ref="B31:H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Q01</vt:lpstr>
      <vt:lpstr>Q02</vt:lpstr>
      <vt:lpstr>Q03</vt:lpstr>
      <vt:lpstr>Q04</vt:lpstr>
      <vt:lpstr>Q05</vt:lpstr>
      <vt:lpstr>Q06</vt:lpstr>
      <vt:lpstr>Q07</vt:lpstr>
      <vt:lpstr>Q08</vt:lpstr>
      <vt:lpstr>Q09</vt:lpstr>
      <vt:lpstr>Q10</vt:lpstr>
      <vt:lpstr>Q011</vt:lpstr>
      <vt:lpstr>Q12</vt:lpstr>
      <vt:lpstr>Q13</vt:lpstr>
      <vt:lpstr>'Q09'!_Hlk156296063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2022-12-05T16:07:54Z</dcterms:created>
  <dcterms:modified xsi:type="dcterms:W3CDTF">2024-02-20T16:18:12Z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